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F8E1FB93-B25A-4796-AA6F-F2D1F3B54D85}" xr6:coauthVersionLast="46" xr6:coauthVersionMax="46" xr10:uidLastSave="{00000000-0000-0000-0000-000000000000}"/>
  <bookViews>
    <workbookView xWindow="-120" yWindow="-120" windowWidth="29040" windowHeight="15840" activeTab="11" xr2:uid="{00000000-000D-0000-FFFF-FFFF00000000}"/>
  </bookViews>
  <sheets>
    <sheet name="A" sheetId="1" r:id="rId1"/>
    <sheet name="B" sheetId="4" r:id="rId2"/>
    <sheet name="C" sheetId="5" r:id="rId3"/>
    <sheet name="D" sheetId="3" r:id="rId4"/>
    <sheet name="E" sheetId="6" r:id="rId5"/>
    <sheet name="F" sheetId="7" r:id="rId6"/>
    <sheet name="G" sheetId="10" r:id="rId7"/>
    <sheet name="H" sheetId="11" r:id="rId8"/>
    <sheet name="I" sheetId="9" r:id="rId9"/>
    <sheet name="J" sheetId="14" r:id="rId10"/>
    <sheet name="K" sheetId="13" r:id="rId11"/>
    <sheet name="L" sheetId="12" r:id="rId12"/>
    <sheet name="M" sheetId="15" r:id="rId13"/>
    <sheet name="N" sheetId="16" r:id="rId14"/>
    <sheet name="O" sheetId="17" r:id="rId15"/>
    <sheet name="Resultatliste" sheetId="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B22" i="2"/>
  <c r="D22" i="2"/>
  <c r="C22" i="2"/>
  <c r="A22" i="2"/>
  <c r="C21" i="2"/>
  <c r="B21" i="2"/>
  <c r="A21" i="2"/>
  <c r="D20" i="2"/>
  <c r="C20" i="2"/>
  <c r="B20" i="2"/>
  <c r="A20" i="2"/>
  <c r="D19" i="2"/>
  <c r="C19" i="2"/>
  <c r="B19" i="2"/>
  <c r="A19" i="2"/>
  <c r="D18" i="2"/>
  <c r="C18" i="2"/>
  <c r="B18" i="2"/>
  <c r="A18" i="2"/>
  <c r="D17" i="2"/>
  <c r="C17" i="2"/>
  <c r="B17" i="2"/>
  <c r="A17" i="2"/>
  <c r="D16" i="2"/>
  <c r="C16" i="2"/>
  <c r="B16" i="2"/>
  <c r="A16" i="2"/>
  <c r="D15" i="2"/>
  <c r="C15" i="2"/>
  <c r="B15" i="2"/>
  <c r="A15" i="2"/>
  <c r="D14" i="2"/>
  <c r="C14" i="2"/>
  <c r="B14" i="2"/>
  <c r="A14" i="2"/>
  <c r="D13" i="2"/>
  <c r="C13" i="2"/>
  <c r="B13" i="2"/>
  <c r="A13" i="2"/>
  <c r="D12" i="2"/>
  <c r="C12" i="2"/>
  <c r="B12" i="2"/>
  <c r="A12" i="2"/>
  <c r="D11" i="2"/>
  <c r="C11" i="2"/>
  <c r="B11" i="2"/>
  <c r="A11" i="2"/>
  <c r="D10" i="2"/>
  <c r="C10" i="2"/>
  <c r="B10" i="2"/>
  <c r="A10" i="2"/>
  <c r="D9" i="2"/>
  <c r="C9" i="2"/>
  <c r="B9" i="2"/>
  <c r="A9" i="2"/>
  <c r="D8" i="2"/>
  <c r="C8" i="2"/>
  <c r="B8" i="2"/>
  <c r="A8" i="2"/>
  <c r="R22" i="2"/>
  <c r="J22" i="2" s="1"/>
  <c r="R21" i="2"/>
  <c r="J21" i="2" s="1"/>
  <c r="R20" i="2"/>
  <c r="J20" i="2" s="1"/>
  <c r="R19" i="2"/>
  <c r="J19" i="2" s="1"/>
  <c r="R18" i="2"/>
  <c r="J18" i="2" s="1"/>
  <c r="R17" i="2"/>
  <c r="J17" i="2" s="1"/>
  <c r="R16" i="2"/>
  <c r="J16" i="2" s="1"/>
  <c r="R15" i="2"/>
  <c r="J15" i="2" s="1"/>
  <c r="R14" i="2"/>
  <c r="J14" i="2" s="1"/>
  <c r="R13" i="2"/>
  <c r="J13" i="2" s="1"/>
  <c r="R12" i="2"/>
  <c r="J12" i="2" s="1"/>
  <c r="R11" i="2"/>
  <c r="J11" i="2" s="1"/>
  <c r="R10" i="2"/>
  <c r="J10" i="2" s="1"/>
  <c r="R9" i="2"/>
  <c r="J9" i="2" s="1"/>
  <c r="R8" i="2"/>
  <c r="J8" i="2" s="1"/>
  <c r="D13" i="4"/>
  <c r="D18" i="17" l="1"/>
  <c r="D17" i="17"/>
  <c r="D16" i="17"/>
  <c r="D15" i="17"/>
  <c r="D14" i="17"/>
  <c r="D13" i="17"/>
  <c r="A8" i="17"/>
  <c r="D6" i="17"/>
  <c r="A6" i="17"/>
  <c r="D18" i="16"/>
  <c r="D17" i="16"/>
  <c r="D16" i="16"/>
  <c r="D15" i="16"/>
  <c r="D14" i="16"/>
  <c r="D13" i="16"/>
  <c r="A8" i="16"/>
  <c r="D6" i="16"/>
  <c r="A6" i="16"/>
  <c r="D18" i="15"/>
  <c r="D17" i="15"/>
  <c r="D16" i="15"/>
  <c r="D15" i="15"/>
  <c r="D14" i="15"/>
  <c r="D13" i="15"/>
  <c r="A8" i="15"/>
  <c r="D6" i="15"/>
  <c r="A6" i="15"/>
  <c r="D19" i="16" l="1"/>
  <c r="D19" i="15"/>
  <c r="F20" i="2" s="1"/>
  <c r="D19" i="17"/>
  <c r="I20" i="2" l="1"/>
  <c r="H20" i="2"/>
  <c r="E19" i="17"/>
  <c r="F22" i="2"/>
  <c r="E19" i="16"/>
  <c r="F21" i="2"/>
  <c r="E19" i="15"/>
  <c r="E26" i="2"/>
  <c r="B4" i="2"/>
  <c r="A4" i="2"/>
  <c r="I21" i="2" l="1"/>
  <c r="H21" i="2"/>
  <c r="I22" i="2"/>
  <c r="H22" i="2"/>
  <c r="D16" i="1"/>
  <c r="D6" i="4"/>
  <c r="D13" i="1"/>
  <c r="A6" i="12"/>
  <c r="A6" i="14"/>
  <c r="A6" i="13"/>
  <c r="A6" i="9"/>
  <c r="A6" i="11"/>
  <c r="A6" i="10"/>
  <c r="A6" i="7"/>
  <c r="A6" i="6"/>
  <c r="A6" i="3"/>
  <c r="A6" i="5"/>
  <c r="A6" i="4"/>
  <c r="D6" i="12"/>
  <c r="D6" i="14"/>
  <c r="D6" i="13"/>
  <c r="D6" i="9"/>
  <c r="D6" i="11"/>
  <c r="D6" i="10"/>
  <c r="D6" i="7"/>
  <c r="D6" i="6"/>
  <c r="A8" i="12"/>
  <c r="A8" i="14"/>
  <c r="D6" i="3"/>
  <c r="A8" i="13"/>
  <c r="A8" i="9"/>
  <c r="A8" i="11"/>
  <c r="A8" i="10"/>
  <c r="A8" i="7"/>
  <c r="A8" i="6"/>
  <c r="A8" i="3"/>
  <c r="A8" i="5"/>
  <c r="D6" i="5"/>
  <c r="A8" i="4"/>
  <c r="D18" i="14"/>
  <c r="D17" i="14"/>
  <c r="D16" i="14"/>
  <c r="D15" i="14"/>
  <c r="D14" i="14"/>
  <c r="D13" i="14"/>
  <c r="D18" i="13"/>
  <c r="D17" i="13"/>
  <c r="D16" i="13"/>
  <c r="D15" i="13"/>
  <c r="D14" i="13"/>
  <c r="D13" i="13"/>
  <c r="D18" i="12"/>
  <c r="D17" i="12"/>
  <c r="D16" i="12"/>
  <c r="D15" i="12"/>
  <c r="D14" i="12"/>
  <c r="D13" i="12"/>
  <c r="D18" i="11"/>
  <c r="D17" i="11"/>
  <c r="D16" i="11"/>
  <c r="D15" i="11"/>
  <c r="D14" i="11"/>
  <c r="D13" i="11"/>
  <c r="D18" i="10"/>
  <c r="D17" i="10"/>
  <c r="D16" i="10"/>
  <c r="D15" i="10"/>
  <c r="D14" i="10"/>
  <c r="D13" i="10"/>
  <c r="D18" i="9"/>
  <c r="D17" i="9"/>
  <c r="D16" i="9"/>
  <c r="D15" i="9"/>
  <c r="D14" i="9"/>
  <c r="D13" i="9"/>
  <c r="D18" i="7"/>
  <c r="D17" i="7"/>
  <c r="D16" i="7"/>
  <c r="D15" i="7"/>
  <c r="D14" i="7"/>
  <c r="D13" i="7"/>
  <c r="D18" i="6"/>
  <c r="D17" i="6"/>
  <c r="D16" i="6"/>
  <c r="D15" i="6"/>
  <c r="D14" i="6"/>
  <c r="D13" i="6"/>
  <c r="D18" i="5"/>
  <c r="D17" i="5"/>
  <c r="D16" i="5"/>
  <c r="D15" i="5"/>
  <c r="D14" i="5"/>
  <c r="D13" i="5"/>
  <c r="D18" i="4"/>
  <c r="D17" i="4"/>
  <c r="D16" i="4"/>
  <c r="D15" i="4"/>
  <c r="D14" i="4"/>
  <c r="D18" i="3"/>
  <c r="D17" i="3"/>
  <c r="D16" i="3"/>
  <c r="D15" i="3"/>
  <c r="D14" i="3"/>
  <c r="D13" i="3"/>
  <c r="D14" i="1"/>
  <c r="D15" i="1"/>
  <c r="D17" i="1"/>
  <c r="D18" i="1"/>
  <c r="D19" i="9" l="1"/>
  <c r="D19" i="11"/>
  <c r="D19" i="10"/>
  <c r="D19" i="6"/>
  <c r="D19" i="13"/>
  <c r="D19" i="12"/>
  <c r="D19" i="7"/>
  <c r="D19" i="3"/>
  <c r="D19" i="4"/>
  <c r="D19" i="5"/>
  <c r="D19" i="14"/>
  <c r="D19" i="1"/>
  <c r="F8" i="2" s="1"/>
  <c r="E19" i="5" l="1"/>
  <c r="F10" i="2"/>
  <c r="E19" i="3"/>
  <c r="F11" i="2"/>
  <c r="E19" i="12"/>
  <c r="F19" i="2"/>
  <c r="E19" i="11"/>
  <c r="F15" i="2"/>
  <c r="E19" i="14"/>
  <c r="F17" i="2"/>
  <c r="E19" i="4"/>
  <c r="F9" i="2"/>
  <c r="E19" i="7"/>
  <c r="F13" i="2"/>
  <c r="E19" i="13"/>
  <c r="F18" i="2"/>
  <c r="E19" i="6"/>
  <c r="F12" i="2"/>
  <c r="E19" i="10"/>
  <c r="F14" i="2"/>
  <c r="E19" i="9"/>
  <c r="F16" i="2"/>
  <c r="E19" i="1"/>
  <c r="I17" i="2" l="1"/>
  <c r="H17" i="2"/>
  <c r="I15" i="2"/>
  <c r="H15" i="2"/>
  <c r="I18" i="2"/>
  <c r="H18" i="2"/>
  <c r="G18" i="2"/>
  <c r="G17" i="2"/>
  <c r="I16" i="2"/>
  <c r="H16" i="2"/>
  <c r="I11" i="2"/>
  <c r="H11" i="2"/>
  <c r="I10" i="2"/>
  <c r="H10" i="2"/>
  <c r="H13" i="2"/>
  <c r="I13" i="2"/>
  <c r="I9" i="2"/>
  <c r="H9" i="2"/>
  <c r="I19" i="2"/>
  <c r="H19" i="2"/>
  <c r="H14" i="2"/>
  <c r="I14" i="2"/>
  <c r="H12" i="2"/>
  <c r="I12" i="2"/>
  <c r="H8" i="2"/>
  <c r="I8" i="2"/>
  <c r="G21" i="2"/>
  <c r="G20" i="2"/>
  <c r="G19" i="2"/>
  <c r="G12" i="2"/>
  <c r="G15" i="2"/>
  <c r="G14" i="2"/>
  <c r="G16" i="2"/>
  <c r="G10" i="2"/>
  <c r="G11" i="2"/>
  <c r="G13" i="2"/>
  <c r="G22" i="2"/>
  <c r="G8" i="2"/>
  <c r="G9" i="2"/>
</calcChain>
</file>

<file path=xl/sharedStrings.xml><?xml version="1.0" encoding="utf-8"?>
<sst xmlns="http://schemas.openxmlformats.org/spreadsheetml/2006/main" count="454" uniqueCount="48">
  <si>
    <t>Moment</t>
  </si>
  <si>
    <t>Koeff.</t>
  </si>
  <si>
    <t>Karakter</t>
  </si>
  <si>
    <t>Point</t>
  </si>
  <si>
    <t>Søgeapportering</t>
  </si>
  <si>
    <t>Hente figurant</t>
  </si>
  <si>
    <t>Bugsering af båd</t>
  </si>
  <si>
    <t>Svømme med fører</t>
  </si>
  <si>
    <t>Helhedsintryk</t>
  </si>
  <si>
    <t>I alt</t>
  </si>
  <si>
    <t>Dommerprotokol - VPS - Vandprøve Startklasse</t>
  </si>
  <si>
    <t>Hundens reg. Nr.:</t>
  </si>
  <si>
    <t>Dato:</t>
  </si>
  <si>
    <t>Sted/Arrangør:</t>
  </si>
  <si>
    <t>Dommer:</t>
  </si>
  <si>
    <t>Race:</t>
  </si>
  <si>
    <t>Startnummer:</t>
  </si>
  <si>
    <t>Sum 20</t>
  </si>
  <si>
    <t xml:space="preserve">Hundens navn: </t>
  </si>
  <si>
    <t>Dato</t>
  </si>
  <si>
    <t>Figuranter</t>
  </si>
  <si>
    <t>Hundens reg.nr.</t>
  </si>
  <si>
    <t>Hundens navn</t>
  </si>
  <si>
    <t>Race</t>
  </si>
  <si>
    <t>GK.</t>
  </si>
  <si>
    <t>EJ GK.</t>
  </si>
  <si>
    <t>OPR.</t>
  </si>
  <si>
    <t>Placering</t>
  </si>
  <si>
    <t>Plac.</t>
  </si>
  <si>
    <t>Sted/arrangør:</t>
  </si>
  <si>
    <t>Dommer</t>
  </si>
  <si>
    <t>Konkurrenceleder</t>
  </si>
  <si>
    <t>Navn:</t>
  </si>
  <si>
    <t>Prøvebetegnelse - VPS</t>
  </si>
  <si>
    <t>Resultatliste Vandprøve Startklasse</t>
  </si>
  <si>
    <t>Dommerunderskrift</t>
  </si>
  <si>
    <t>Dommer - underskrift</t>
  </si>
  <si>
    <t>Hundefører - navn og adresse:</t>
  </si>
  <si>
    <t>Hundefører - navn og adresse</t>
  </si>
  <si>
    <t>Pointsum 160 - 200; OPRYKKER</t>
  </si>
  <si>
    <t>Pointsum 0 - 99,9; IKKE GODKENDT</t>
  </si>
  <si>
    <t>Pointsum 100 - 159,9; GODKENDT</t>
  </si>
  <si>
    <t>Kommentarer</t>
  </si>
  <si>
    <t>Præmiering</t>
  </si>
  <si>
    <t>Almindelig apportering</t>
  </si>
  <si>
    <t>Deltagelse med vest. Tast "1"</t>
  </si>
  <si>
    <t>Vest</t>
  </si>
  <si>
    <t>Pointsum 160 - 200; OPRYKNINGSPOINT MED 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</si>
</sst>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vertical="top"/>
    </xf>
    <xf numFmtId="0" fontId="3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</xf>
    <xf numFmtId="0" fontId="0" fillId="0" borderId="1" xfId="0" applyBorder="1" applyProtection="1"/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0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9" name="Billede 8" descr="Logo til vand.bmp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0</xdr:col>
      <xdr:colOff>800100</xdr:colOff>
      <xdr:row>1</xdr:row>
      <xdr:rowOff>32196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1"/>
          <a:ext cx="800100" cy="603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opLeftCell="A10" zoomScaleNormal="100" workbookViewId="0">
      <selection activeCell="B23" sqref="B23:C23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43"/>
      <c r="B1" s="43"/>
      <c r="C1" s="43"/>
      <c r="D1" s="43"/>
      <c r="E1" s="43"/>
    </row>
    <row r="2" spans="1:5" ht="24.95" customHeight="1" x14ac:dyDescent="0.3">
      <c r="A2" s="44" t="s">
        <v>10</v>
      </c>
      <c r="B2" s="43"/>
      <c r="C2" s="43"/>
      <c r="D2" s="43"/>
      <c r="E2" s="43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39"/>
      <c r="B4" s="40"/>
      <c r="C4" s="40"/>
      <c r="D4" s="39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39"/>
      <c r="B6" s="40"/>
      <c r="C6" s="40"/>
      <c r="D6" s="39"/>
      <c r="E6" s="40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39"/>
      <c r="B8" s="40"/>
      <c r="C8" s="40"/>
      <c r="D8" s="39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39"/>
      <c r="B10" s="39"/>
      <c r="C10" s="39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11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11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11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11">
        <f>B16*C16</f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11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11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2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A23" s="33"/>
      <c r="B23" s="42"/>
      <c r="C23" s="42"/>
      <c r="E23" s="28" t="s">
        <v>41</v>
      </c>
    </row>
    <row r="24" spans="1:5" x14ac:dyDescent="0.25">
      <c r="B24" s="42"/>
      <c r="C24" s="42"/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19"/>
    </row>
  </sheetData>
  <sheetProtection algorithmName="SHA-512" hashValue="3TT0q+ACT7dYdRzETC83W75FzCGDcuSiz/tP5lTwD4ZTrldWSBFKNn/GNH1DPOd57H2jcDdWf7i+4cCjv536Ow==" saltValue="5V0hj1MI/yeEV/t5Y+T1gQ==" spinCount="100000" sheet="1" objects="1" scenarios="1"/>
  <mergeCells count="21">
    <mergeCell ref="A1:E1"/>
    <mergeCell ref="A2:E2"/>
    <mergeCell ref="A3:C3"/>
    <mergeCell ref="A9:C9"/>
    <mergeCell ref="A5:C5"/>
    <mergeCell ref="A7:C7"/>
    <mergeCell ref="D3:E3"/>
    <mergeCell ref="D5:E5"/>
    <mergeCell ref="D7:E7"/>
    <mergeCell ref="D9:E9"/>
    <mergeCell ref="A4:C4"/>
    <mergeCell ref="D4:E4"/>
    <mergeCell ref="D6:E6"/>
    <mergeCell ref="A6:C6"/>
    <mergeCell ref="B26:D26"/>
    <mergeCell ref="A8:C8"/>
    <mergeCell ref="D8:E8"/>
    <mergeCell ref="A10:C10"/>
    <mergeCell ref="D10:E10"/>
    <mergeCell ref="B23:C23"/>
    <mergeCell ref="B24:C2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24"/>
    </row>
  </sheetData>
  <sheetProtection algorithmName="SHA-512" hashValue="lA+yNFuwII0/ib9Y13ju1lVGK4mkfpaUd9fu2UxNREIHyXvQXYhhv/agILkw155u9M1TJMhavevbzGN0vaLP4Q==" saltValue="T41+EiUJFxBt+/3OoTYPNA==" spinCount="100000" sheet="1" objects="1" scenarios="1"/>
  <mergeCells count="19">
    <mergeCell ref="A8:C8"/>
    <mergeCell ref="D8:E8"/>
    <mergeCell ref="A9:C9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24"/>
    </row>
  </sheetData>
  <sheetProtection algorithmName="SHA-512" hashValue="/c13ngXhTknqZN2jn7v9l5b2fpS0MUI8O8DFCyIdcTbgLBhdfLPKCPGOFGp4zvYhRwUtN0HZr89mXXz2z49vgQ==" saltValue="ShXfGQ5Z82JZq0LNP//I5A==" spinCount="100000" sheet="1" objects="1" scenarios="1"/>
  <mergeCells count="19">
    <mergeCell ref="A8:C8"/>
    <mergeCell ref="D8:E8"/>
    <mergeCell ref="A9:C9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tabSelected="1" topLeftCell="A4" zoomScaleNormal="100" workbookViewId="0">
      <selection activeCell="A4" sqref="A4:C4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24"/>
    </row>
  </sheetData>
  <sheetProtection algorithmName="SHA-512" hashValue="uUu5jxSEuSMRpjqNNcQu7S0t25JB7VBQopX1AawpV+Pa9iK2Rtm5BSfMs1ZQ/OZj1Ddj5+2kTTnmg0J83ZjhQQ==" saltValue="WK9kszt/dXJ1uzfpC8TPpQ==" spinCount="100000" sheet="1" objects="1" scenarios="1"/>
  <mergeCells count="19">
    <mergeCell ref="A8:C8"/>
    <mergeCell ref="D8:E8"/>
    <mergeCell ref="A9:C9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6"/>
  <sheetViews>
    <sheetView topLeftCell="A7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32"/>
    </row>
  </sheetData>
  <sheetProtection algorithmName="SHA-512" hashValue="UFGThGO6pLWU7qNO3oLPuuE9W66llB9jbxp4k0tFc+V20UXoc229KfquaB3D/rzVFCvwaB5gZBv96f1a5Q2vHw==" saltValue="IgMZuopqRsMQmL9A5nVksw==" spinCount="100000" sheet="1" objects="1" scenarios="1"/>
  <mergeCells count="19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26:D26"/>
    <mergeCell ref="A8:C8"/>
    <mergeCell ref="D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32"/>
    </row>
  </sheetData>
  <sheetProtection algorithmName="SHA-512" hashValue="dMtH3DrMiwrTJdx/il8+4uqPRz3zw0MY+jgvIeMiYu6gNEXQUdMEKqLAld65j8VNsmCCl3yWl8A4DaJJ3+T7yg==" saltValue="MSN1o+DWryPKrRDFFZoyAA==" spinCount="100000" sheet="1" objects="1" scenarios="1"/>
  <mergeCells count="19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26:D26"/>
    <mergeCell ref="A8:C8"/>
    <mergeCell ref="D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topLeftCell="A8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32"/>
    </row>
  </sheetData>
  <sheetProtection algorithmName="SHA-512" hashValue="0smMEEzLvrOOix3ZkUPGEd0hKMGZ8gDFbQC4Zi+RAdo++n9mNrE1BCYTqac5ScOgB3T+OUQ1JsUj0BAgTCYEOg==" saltValue="6RbaLvZWtj1pko81yQ/MTw==" spinCount="100000" sheet="1" objects="1" scenarios="1"/>
  <mergeCells count="19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26:D26"/>
    <mergeCell ref="A8:C8"/>
    <mergeCell ref="D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1"/>
  <sheetViews>
    <sheetView topLeftCell="A4" workbookViewId="0">
      <selection activeCell="D22" sqref="D22:E22"/>
    </sheetView>
  </sheetViews>
  <sheetFormatPr defaultColWidth="8.85546875" defaultRowHeight="15" x14ac:dyDescent="0.25"/>
  <cols>
    <col min="1" max="1" width="14.28515625" customWidth="1"/>
    <col min="2" max="2" width="29.28515625" customWidth="1"/>
    <col min="3" max="3" width="6" customWidth="1"/>
    <col min="4" max="4" width="25.7109375" customWidth="1"/>
    <col min="5" max="5" width="24.42578125" customWidth="1"/>
    <col min="6" max="11" width="5.7109375" customWidth="1"/>
    <col min="18" max="18" width="8.85546875" style="34"/>
  </cols>
  <sheetData>
    <row r="1" spans="1:18" ht="50.1" customHeight="1" x14ac:dyDescent="0.25">
      <c r="B1" s="58" t="s">
        <v>34</v>
      </c>
      <c r="C1" s="59"/>
      <c r="D1" s="59"/>
      <c r="E1" s="59"/>
      <c r="F1" s="67" t="s">
        <v>33</v>
      </c>
      <c r="G1" s="67"/>
      <c r="H1" s="67"/>
      <c r="I1" s="67"/>
      <c r="J1" s="67"/>
      <c r="K1" s="67"/>
    </row>
    <row r="2" spans="1: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8" x14ac:dyDescent="0.25">
      <c r="A3" s="9" t="s">
        <v>19</v>
      </c>
      <c r="B3" s="60" t="s">
        <v>29</v>
      </c>
      <c r="C3" s="60"/>
      <c r="D3" s="60"/>
      <c r="E3" s="60" t="s">
        <v>20</v>
      </c>
      <c r="F3" s="60"/>
      <c r="G3" s="60"/>
      <c r="H3" s="60"/>
      <c r="I3" s="60"/>
      <c r="J3" s="60"/>
      <c r="K3" s="60"/>
    </row>
    <row r="4" spans="1:18" ht="20.100000000000001" customHeight="1" x14ac:dyDescent="0.25">
      <c r="A4" s="18">
        <f>A!A6</f>
        <v>0</v>
      </c>
      <c r="B4" s="64">
        <f>A!D6</f>
        <v>0</v>
      </c>
      <c r="C4" s="65"/>
      <c r="D4" s="66"/>
      <c r="E4" s="61"/>
      <c r="F4" s="62"/>
      <c r="G4" s="62"/>
      <c r="H4" s="62"/>
      <c r="I4" s="62"/>
      <c r="J4" s="62"/>
      <c r="K4" s="63"/>
    </row>
    <row r="5" spans="1:18" ht="5.0999999999999996" customHeight="1" x14ac:dyDescent="0.25">
      <c r="A5" s="29"/>
      <c r="B5" s="29"/>
      <c r="C5" s="29"/>
      <c r="D5" s="29"/>
      <c r="E5" s="30"/>
      <c r="F5" s="30"/>
      <c r="G5" s="30"/>
      <c r="H5" s="30"/>
      <c r="I5" s="30"/>
      <c r="J5" s="30"/>
      <c r="K5" s="30"/>
    </row>
    <row r="6" spans="1:18" ht="15" customHeight="1" x14ac:dyDescent="0.25">
      <c r="A6" s="6"/>
      <c r="B6" s="6"/>
      <c r="C6" s="6"/>
      <c r="D6" s="6"/>
      <c r="E6" s="6"/>
      <c r="F6" s="6"/>
      <c r="G6" s="53" t="s">
        <v>43</v>
      </c>
      <c r="H6" s="54"/>
      <c r="I6" s="55"/>
      <c r="J6" s="35"/>
      <c r="K6" s="5"/>
    </row>
    <row r="7" spans="1:18" ht="20.100000000000001" customHeight="1" x14ac:dyDescent="0.25">
      <c r="A7" s="7" t="s">
        <v>21</v>
      </c>
      <c r="B7" s="7" t="s">
        <v>22</v>
      </c>
      <c r="C7" s="8" t="s">
        <v>23</v>
      </c>
      <c r="D7" s="68" t="s">
        <v>38</v>
      </c>
      <c r="E7" s="69"/>
      <c r="F7" s="15" t="s">
        <v>3</v>
      </c>
      <c r="G7" s="15" t="s">
        <v>25</v>
      </c>
      <c r="H7" s="16" t="s">
        <v>24</v>
      </c>
      <c r="I7" s="16" t="s">
        <v>26</v>
      </c>
      <c r="J7" s="16" t="s">
        <v>46</v>
      </c>
      <c r="K7" s="16" t="s">
        <v>28</v>
      </c>
    </row>
    <row r="8" spans="1:18" ht="20.100000000000001" customHeight="1" x14ac:dyDescent="0.25">
      <c r="A8" s="8" t="str">
        <f>IF(A!$B$21=1,A!$A$4,IF(B!$B$21=1,B!A4,IF('C'!$B$21=1,'C'!A4,IF(D!$B$21=1,D!A4,IF(E!$B$21=1,E!A4,IF(F!$B$21=1,F!A4,IF(G!$B$21=1,G!A4,IF(H!$B$21=1,H!A4,IF(I!$B$21=1,I!A4,IF(K!$B$21=1,K!A4,IF(J!$B$21=1,J!A4,IF(L!$B$21=1,L!A4,IF(L!$B$21=1,L!A4,IF(M!$B$21=1,M!A4,IF(N!$B$21=1,N!A4,IF(O!$B$21=1,O!A4,""))))))))))))))))</f>
        <v/>
      </c>
      <c r="B8" s="8" t="str">
        <f>IF(A!$B$21=1,A!D4,IF(B!$B$21=1,B!D4,IF('C'!$B$21=1,'C'!D4,IF(D!$B$21=1,D!D4,IF(E!$B$21=1,E!D4,IF(F!$B$21=1,F!D4,IF(G!$B$21=1,G!D4,IF(H!$B$21=1,H!D4,IF(I!$B$21=1,I!D4,IF(K!$B$21=1,K!D4,IF(J!$B$21=1,J!D4,IF(L!$B$21=1,L!D4,IF(M!$B$21=1,M!D4,IF(N!$B$21=1,N!D4,IF(O!$B$21=1,O!D4,"")))))))))))))))</f>
        <v/>
      </c>
      <c r="C8" s="8" t="str">
        <f>IF(A!$B$21=1,A!D8,IF(B!$B$21=1,B!D8,IF('C'!$B$21=1,'C'!D8,IF(D!$B$21=1,D!D8,IF(E!$B$21=1,E!D8,IF(F!$B$21=1,F!D8,IF(G!$B$21=1,G!D8,IF(H!$B$21=1,H!D8,IF(I!$B$21=1,I!B8,IF(K!$B$21=1,K!D8,IF(J!$B$21=1,J!D8,IF(L!$B$21=1,L!D8,IF(M!$B$21=1,M!D8,IF(N!$B$21=1,N!D8,IF(O!$B$21=1,O!D8,"")))))))))))))))</f>
        <v/>
      </c>
      <c r="D8" s="68" t="str">
        <f>IF(A!$B$21=1,A!D10,IF(B!$B$21=1,B!D10,IF('C'!$B$21=1,'C'!D10,IF(D!$B$21=1,D!D10,IF(E!$B$21=1,E!D10,IF(F!$B$21=1,F!D10,IF(G!$B$21=1,G!D10,IF(H!$B$21=1,H!D10,IF(I!$B$21=1,I!D10,IF(K!$B$21=1,K!D10,IF(J!$B$21=1,J!D10,IF(L!$B$21=1,L!D10,IF(M!$B$21=1,M!D10,IF(N!$B$21=1,N!D10,IF(O!$B$21=1,O!D10,"")))))))))))))))</f>
        <v/>
      </c>
      <c r="E8" s="69"/>
      <c r="F8" s="8" t="str">
        <f>IF(A!$B$21=1,A!$D$19,IF(B!$B$21=1,B!$D$19,IF('C'!$B$21=1,'C'!$D$19,IF(D!$B$21=1,D!$D$19,IF(E!$B$21=1,E!$D$19,IF(F!$B$21=1,F!$D$19,IF(G!$B$21=1,G!$D$19,IF(H!$B$21=1,H!$D$19,IF(I!$B$21=1,I!$D$19,IF(K!$B$21=1,K!$D$19,IF(J!$B$21=1,J!$D$19,IF(L!$B$21=1,L!$D$19,IF(M!$B$21=1,M!$D$19,IF(N!$B$21=1,N!$D$19,IF(O!$B$21=1,O!$D$19,"")))))))))))))))</f>
        <v/>
      </c>
      <c r="G8" s="17" t="str">
        <f>IF(F8&lt;100,"X","")</f>
        <v/>
      </c>
      <c r="H8" s="14" t="str">
        <f t="shared" ref="H8:H22" si="0">IF(F8&gt;=160,"",IF(F8&lt;100,"","X"))</f>
        <v/>
      </c>
      <c r="I8" s="14" t="str">
        <f>IF(F8&gt;=160,"X",IF(F8,"",""))</f>
        <v>X</v>
      </c>
      <c r="J8" s="15" t="str">
        <f>IF(R8=1,"X","")</f>
        <v/>
      </c>
      <c r="K8" s="14">
        <v>1</v>
      </c>
      <c r="R8" s="35" t="str">
        <f>IF(A!$B$21=1,A!$B$22,IF(B!$B$21=1,B!$B$22,IF('C'!$B$21=1,'C'!$B$22,IF(D!$B$21=1,D!$B$22,IF(E!$B$21=1,E!$B$22,IF(F!$B$21=1,F!$B$22,IF(G!$B$21=1,G!$B$22,IF(H!$B$21=1,H!$B$22,IF(I!$B$21=1,I!$B$22,IF(K!$B$21=1,K!$B$22,IF(J!$B$21=1,J!$B$22,IF(L!$B$21=1,L!$B$22,IF(M!$B$21=1,M!$B$22,IF(N!$B$21=1,N!$B$22,IF(O!$B$21=1,O!$B$22,"")))))))))))))))</f>
        <v/>
      </c>
    </row>
    <row r="9" spans="1:18" ht="20.100000000000001" customHeight="1" x14ac:dyDescent="0.25">
      <c r="A9" s="8" t="str">
        <f>IF(A!$B$21=2,A!A4,IF(B!$B$21=2,B!A4,IF('C'!$B$21=2,'C'!A4,IF(D!$B$21=2,D!A4,IF(E!$B$21=2,E!A4,IF(F!$B$21=2,F!A4,IF(G!$B$21=2,G!A4,IF(H!$B$21=2,H!A4,IF(I!$B$21=2,I!A4,IF(K!$B$21=2,K!A4,IF(J!$B$21=2,J!A4,IF(L!$B$21=2,L!A4,IF(L!$B$21=2,L!A,IF(M!$B$21=2,M!A4,IF(N!$B$21=2,N!A4,IF(O!$B$21=2,O!A4,""))))))))))))))))</f>
        <v/>
      </c>
      <c r="B9" s="8" t="str">
        <f>IF(A!$B$21=2,A!D4,IF(B!$B$21=2,B!D4,IF('C'!$B$21=2,'C'!D4,IF(D!$B$21=2,D!D34,IF(E!$B$21=2,E!D4,IF(F!$B$21=2,F!D4,IF(G!$B$21=2,G!D4,IF(H!$B$21=2,H!D4,IF(I!$B$21=2,I!D4,IF(K!$B$21=2,K!D4,IF(J!$B$21=2,J!D4,IF(L!$B$21=2,L!D4,IF(M!$B$21=2,M!D4,IF(N!$B$21=2,N!D4,IF(O!$B$21=2,O!D4,"")))))))))))))))</f>
        <v/>
      </c>
      <c r="C9" s="8" t="str">
        <f>IF(A!$B$21=2,A!D8,IF(B!$B$21=2,B!D8,IF('C'!$B$21=2,'C'!D8,IF(D!$B$21=2,D!D8,IF(E!$B$21=2,E!D8,IF(F!$B$21=2,F!D8,IF(G!$B$21=2,G!D8,IF(H!$B$21=2,H!D8,IF(I!$B$21=2,I!D8,IF(K!$B$21=2,K!D8,IF(J!$B$21=2,J!D8,IF(L!$B$21=2,L!D8,IF(M!$B$21=2,M!D8,IF(N!$B$21=2,N!D8,IF(O!$B$21=2,O!D8,"")))))))))))))))</f>
        <v/>
      </c>
      <c r="D9" s="68" t="str">
        <f>IF(A!$B$21=2,A!D10,IF(B!$B$21=2,B!D10,IF('C'!$B$21=2,'C'!D10,IF(D!$B$21=2,D!D10,IF(E!$B$21=2,E!D10,IF(F!$B$21=2,F!D10,IF(G!$B$21=2,G!D10,IF(H!$B$21=2,H!D10,IF(I!$B$21=2,I!D10,IF(K!$B$21=2,K!D10,IF(J!$B$21=2,J!D10,IF(L!$B$21=2,L!D10,IF(M!$B$21=2,M!D10,IF(N!$B$21=2,N!D10,IF(O!$B$21=2,O!D10,"")))))))))))))))</f>
        <v/>
      </c>
      <c r="E9" s="69"/>
      <c r="F9" s="8" t="str">
        <f>IF(A!$B$21=2,A!$D$19,IF(B!$B$21=2,B!$D$19,IF('C'!$B$21=2,'C'!$D$19,IF(D!$B$21=2,D!$D$19,IF(E!$B$21=2,E!$D$19,IF(F!$B$21=2,F!$D$19,IF(G!$B$21=2,G!$D$19,IF(H!$B$21=2,H!$D$19,IF(I!$B$21=2,I!$D$19,IF(K!$B$21=2,K!$D$19,IF(J!$B$21=2,J!$D$19,IF(L!$B$21=2,L!$D$19,IF(M!$B$21=2,M!$D$19,IF(N!$B$21=2,N!$D$19,IF(O!$B$21=2,O!$D$19,"")))))))))))))))</f>
        <v/>
      </c>
      <c r="G9" s="17" t="str">
        <f t="shared" ref="G9:G22" si="1">IF(F9&lt;100,"X","")</f>
        <v/>
      </c>
      <c r="H9" s="14" t="str">
        <f>IF(F9&gt;=160,"",IF(F9&lt;100,"","X"))</f>
        <v/>
      </c>
      <c r="I9" s="14" t="str">
        <f t="shared" ref="I9:I13" si="2">IF(F9&gt;=160,"X",IF(F9,"",""))</f>
        <v>X</v>
      </c>
      <c r="J9" s="15" t="str">
        <f t="shared" ref="J9:J22" si="3">IF(R9=1,"X","")</f>
        <v/>
      </c>
      <c r="K9" s="14">
        <v>2</v>
      </c>
      <c r="R9" s="35" t="str">
        <f>IF(A!$B$21=2,A!$B$22,IF(B!$B$21=2,B!$B$22,IF('C'!$B$21=2,'C'!$B$22,IF(D!$B$21=2,D!$B$22,IF(E!$B$21=2,E!$B$22,IF(F!$B$21=2,F!$B$22,IF(G!$B$21=2,G!$B$22,IF(H!$B$21=2,H!$B$22,IF(I!$B$21=2,I!$B$22,IF(K!$B$21=2,K!$B$22,IF(J!$B$21=2,J!$B$22,IF(L!$B$21=2,L!$B$22,IF(M!$B$21=2,M!$B$22,IF(N!$B$21=2,N!$B$22,IF(O!$B$21=2,O!$B$22,"")))))))))))))))</f>
        <v/>
      </c>
    </row>
    <row r="10" spans="1:18" ht="20.100000000000001" customHeight="1" x14ac:dyDescent="0.25">
      <c r="A10" s="8" t="str">
        <f>IF(A!$B$21=3,A!A4,IF(B!$B$21=3,B!A4,IF('C'!$B$21=3,'C'!A4,IF(D!$B$21=3,D!A4,IF(E!$B$21=3,E!A4,IF(F!$B$21=3,F!A4,IF(G!$B$21=3,G!A4,IF(H!$B$21=3,H!A4,IF(I!$B$21=3,I!A4,IF(K!$B$21=3,K!A4,IF(J!$B$21=3,J!A4,IF(L!$B$21=3,L!A4,IF(M!$B$21=3,M!A4,IF(N!$B$21=3,N!A4,IF(O!$B$21=3,O!A4,"")))))))))))))))</f>
        <v/>
      </c>
      <c r="B10" s="8" t="str">
        <f>IF(A!$B$21=3,A!D4,IF(B!$B$21=3,B!D4,IF('C'!$B$21=3,'C'!D4,IF(D!$B$21=3,D!D4,IF(E!$B$21=3,E!D4,IF(F!$B$21=3,F!D4,IF(G!$B$21=3,G!D4,IF(H!$B$21=3,H!D4,IF(I!$B$21=3,I!D4,IF(K!$B$21=3,K!D4,IF(J!$B$21=3,J!D4,IF(L!$B$21=3,L!D4,IF(M!$B$21=3,M!D4,IF(N!$B$21=3,N!D4,IF(O!$B$21=3,O!D4,"")))))))))))))))</f>
        <v/>
      </c>
      <c r="C10" s="8" t="str">
        <f>IF(A!$B$21=3,A!D8,IF(B!$B$21=3,B!D8,IF('C'!$B$21=3,'C'!D8,IF(D!$B$21=3,D!D8,IF(E!$B$21=3,E!D8,IF(F!$B$21=3,F!D8,IF(G!$B$21=3,G!D8,IF(H!$B$21=3,H!D8,IF(I!$B$21=3,I!D8,IF(K!$B$21=3,K!D8,IF(J!$B$21=3,J!D8,IF(L!$B$21=3,L!D8,IF(M!$B$21=3,M!D8,IF(N!$B$21=3,N!D8,IF(O!$B$21=3,O!D8,"")))))))))))))))</f>
        <v/>
      </c>
      <c r="D10" s="68" t="str">
        <f>IF(A!$B$21=3,A!D10,IF(B!$B$21=3,B!D10,IF('C'!$B$21=3,'C'!D10,IF(D!$B$21=3,D!D10,IF(E!$B$21=3,E!D10,IF(F!$B$21=3,F!D10,IF(G!$B$21=3,G!D10,IF(H!$B$21=3,H!D10,IF(I!$B$21=3,I!D10,IF(K!$B$21=3,K!D10,IF(J!$B$21=3,J!D10,IF(L!$B$21=3,L!D10,IF(M!$B$21=3,M!D10,IF(N!$B$21=3,N!D10,IF(O!$B$21=3,O!D10,"")))))))))))))))</f>
        <v/>
      </c>
      <c r="E10" s="69"/>
      <c r="F10" s="8" t="str">
        <f>IF(A!$B$21=3,A!$D$19,IF(B!$B$21=3,B!$D$19,IF('C'!$B$21=3,'C'!$D$19,IF(D!$B$21=3,D!$D$19,IF(E!$B$21=3,E!$D$19,IF(F!$B$21=3,F!$D$19,IF(G!$B$21=3,G!$D$19,IF(H!$B$21=3,H!$D$19,IF(I!$B$21=3,I!$D$19,IF(K!$B$21=3,K!$D$19,IF(J!$B$21=3,J!$D$19,IF(L!$B$21=3,L!$D$19,IF(M!$B$21=3,M!$D$19,IF(N!$B$21=3,N!$D$19,IF(O!$B$21=3,O!$D$19,"")))))))))))))))</f>
        <v/>
      </c>
      <c r="G10" s="17" t="str">
        <f t="shared" si="1"/>
        <v/>
      </c>
      <c r="H10" s="14" t="str">
        <f t="shared" si="0"/>
        <v/>
      </c>
      <c r="I10" s="14" t="str">
        <f t="shared" si="2"/>
        <v>X</v>
      </c>
      <c r="J10" s="15" t="str">
        <f t="shared" si="3"/>
        <v/>
      </c>
      <c r="K10" s="14">
        <v>3</v>
      </c>
      <c r="R10" s="35" t="str">
        <f>IF(A!$B$21=3,A!$B$22,IF(B!$B$21=3,B!$B$22,IF('C'!$B$21=3,'C'!$B$22,IF(D!$B$21=3,D!$B$22,IF(E!$B$21=3,E!$B$22,IF(F!$B$21=3,F!$B$22,IF(G!$B$21=3,G!$B$22,IF(H!$B$21=3,H!$B$22,IF(I!$B$21=3,I!$B$22,IF(K!$B$21=3,K!$B$22,IF(J!$B$21=3,J!$B$22,IF(L!$B$21=3,L!$B$22,IF(M!$B$21=3,M!$B$22,IF(N!$B$21=3,N!$B$22,IF(O!$B$21=3,O!$B$22,"")))))))))))))))</f>
        <v/>
      </c>
    </row>
    <row r="11" spans="1:18" ht="20.100000000000001" customHeight="1" x14ac:dyDescent="0.25">
      <c r="A11" s="8" t="str">
        <f>IF(A!$B$21=4,A!A4,IF(B!$B$21=4,B!A4,IF('C'!$B$21=4,'C'!A4,IF(D!$B$21=4,D!A4,IF(E!$B$21=4,E!A4,IF(F!$B$21=4,F!A4,IF(G!$B$21=4,G!A4,IF(H!$B$21=4,H!A4,IF(I!$B$21=4,I!A4,IF(K!$B$21=4,K!A4,IF(J!$B$21=4,J!A4,IF(L!$B$21=4,L!A4,IF(M!$B$21=4,M!A4,IF(N!$B$21=4,N!A4,IF(O!$B$21=4,O!A4,"")))))))))))))))</f>
        <v/>
      </c>
      <c r="B11" s="8" t="str">
        <f>IF(A!$B$21=4,A!D4,IF(B!$B$21=4,B!D4,IF('C'!$B$21=4,'C'!D4,IF(D!$B$21=4,D!D4,IF(E!$B$21=4,E!D4,IF(F!$B$21=4,F!D4,IF(G!$B$21=4,G!D4,IF(H!$B$21=4,H!D4,IF(I!$B$21=4,I!D4,IF(K!$B$21=4,K!D4,IF(J!$B$21=4,J!D4,IF(L!$B$21=4,L!D4,IF(M!$B$21=4,M!D4,IF(N!$B$21=4,N!D4,IF(O!$B$21=4,O!D4,"")))))))))))))))</f>
        <v/>
      </c>
      <c r="C11" s="8" t="str">
        <f>IF(A!$B$21=4,A!D8,IF(B!$B$21=4,B!D8,IF('C'!$B$21=4,'C'!D8,IF(D!$B$21=4,D!D8,IF(E!$B$21=4,E!D8,IF(F!$B$21=4,F!D8,IF(G!$B$21=4,G!D8,IF(H!$B$21=4,H!D8,IF(I!$B$21=4,I!D8,IF(K!$B$21=4,K!D8,IF(J!$B$21=4,J!D8,IF(L!$B$21=4,L!D8,IF(M!$B$21=4,M!D8,IF(N!$B$21=4,N!D8,IF(O!$B$21=4,O!D8,"")))))))))))))))</f>
        <v/>
      </c>
      <c r="D11" s="68" t="str">
        <f>IF(A!$B$21=4,A!D10,IF(B!$B$21=4,B!D10,IF('C'!$B$21=4,'C'!D10,IF(D!$B$21=4,D!D10,IF(E!$B$21=4,E!D10,IF(F!$B$21=4,F!D10,IF(G!$B$21=4,G!D10,IF(H!$B$21=4,H!D10,IF(I!$B$21=4,I!D10,IF(K!$B$21=4,K!D10,IF(J!$B$21=4,J!D10,IF(L!$B$21=4,L!D10,IF(M!$B$21=4,M!D10,IF(N!$B$21=4,N!D10,IF(O!$B$21=4,O!D10,"")))))))))))))))</f>
        <v/>
      </c>
      <c r="E11" s="69"/>
      <c r="F11" s="8" t="str">
        <f>IF(A!$B$21=4,A!$D$19,IF(B!$B$21=4,B!$D$19,IF('C'!$B$21=4,'C'!$D$19,IF(D!$B$21=4,D!$D$19,IF(E!$B$21=4,E!$D$19,IF(F!$B$21=4,F!$D$19,IF(G!$B$21=4,G!$D$19,IF(H!$B$21=4,H!$D$19,IF(I!$B$21=4,I!$D$19,IF(K!$B$21=4,K!$D$19,IF(J!$B$21=4,J!$D$19,IF(L!$B$21=4,L!$D$19,IF(M!$B$21=4,M!$D$19,IF(N!$B$21=4,N!$D$19,IF(O!$B$21=4,O!$D$19,"")))))))))))))))</f>
        <v/>
      </c>
      <c r="G11" s="17" t="str">
        <f t="shared" si="1"/>
        <v/>
      </c>
      <c r="H11" s="14" t="str">
        <f t="shared" si="0"/>
        <v/>
      </c>
      <c r="I11" s="14" t="str">
        <f t="shared" si="2"/>
        <v>X</v>
      </c>
      <c r="J11" s="15" t="str">
        <f t="shared" si="3"/>
        <v/>
      </c>
      <c r="K11" s="14">
        <v>4</v>
      </c>
      <c r="R11" s="35" t="str">
        <f>IF(A!$B$21=4,A!$B$22,IF(B!$B$21=4,B!$B$22,IF('C'!$B$21=4,'C'!$B$22,IF(D!$B$21=4,D!$B$22,IF(E!$B$21=4,E!$B$22,IF(F!$B$21=4,F!$B$22,IF(G!$B$21=4,G!$B$22,IF(H!$B$21=4,H!$B$22,IF(I!$B$21=4,I!$B$22,IF(K!$B$21=4,K!$B$22,IF(J!$B$21=4,J!$B$22,IF(L!$B$21=4,L!$B$22,IF(M!$B$21=4,M!$B$22,IF(N!$B$21=4,N!$B$22,IF(O!$B$21=4,O!$B$22,"")))))))))))))))</f>
        <v/>
      </c>
    </row>
    <row r="12" spans="1:18" ht="20.100000000000001" customHeight="1" x14ac:dyDescent="0.25">
      <c r="A12" s="8" t="str">
        <f>IF(A!$B$21=5,A!A4,IF(B!$B$21=5,B!A4,IF('C'!$B$21=5,'C'!A4,IF(D!$B$21=5,D!A4,IF(E!$B$21=5,E!A4,IF(F!$B$21=5,F!A4,IF(G!$B$21=5,G!A4,IF(H!$B$21=5,H!A4,IF(I!$B$21=5,I!A4,IF(K!$B$21=5,K!A4,IF(J!$B$21=5,J!A4,IF(L!$B$21=5,L!A4,IF(M!$B$21=5,M!A4,IF(N!$B$21=5,M!A4,IF(O!$B$21=5,O!A4,"")))))))))))))))</f>
        <v/>
      </c>
      <c r="B12" s="8" t="str">
        <f>IF(A!$B$21=5,A!D4,IF(B!$B$21=5,B!D4,IF('C'!$B$21=5,'C'!D4,IF(D!$B$21=5,D!D4,IF(E!$B$21=5,E!D4,IF(F!$B$21=5,F!D4,IF(G!$B$21=5,G!D4,IF(H!$B$21=5,H!D4,IF(I!$B$21=5,I!D4,IF(K!$B$21=5,K!D4,IF(J!$B$21=5,J!D4,IF(L!$B$21=5,L!D4,IF(M!$B$21=5,M!D4,IF(N!$B$21=5,N!D4,IF(O!$B$21=5,O!D4,"")))))))))))))))</f>
        <v/>
      </c>
      <c r="C12" s="8" t="str">
        <f>IF(A!$B$21=5,A!D8,IF(B!$B$21=5,B!D8,IF('C'!$B$21=5,'C'!D8,IF(D!$B$21=5,D!D8,IF(E!$B$21=5,E!D8,IF(F!$B$21=5,F!D8,IF(G!$B$21=5,G!D8,IF(H!$B$21=5,H!D8,IF(I!$B$21=5,I!D8,IF(K!$B$21=5,K!D8,IF(J!$B$21=5,J!D8,IF(L!$B$21=5,L!D8,IF(M!$B$21=5,M!D8,IF(N!$B$21=5,N!D8,IF(O!$B$21=5,O!D8,"")))))))))))))))</f>
        <v/>
      </c>
      <c r="D12" s="68" t="str">
        <f>IF(A!$B$21=5,A!D10,IF(B!$B$21=5,B!D10,IF('C'!$B$21=5,'C'!D10,IF(D!$B$21=5,D!D10,IF(E!$B$21=5,E!D10,IF(F!$B$21=5,F!D10,IF(G!$B$21=5,G!D10,IF(H!$B$21=5,H!D10,IF(I!$B$21=5,I!D10,IF(K!$B$21=5,K!D10,IF(J!$B$21=5,J!D10,IF(L!$B$21=5,L!D10,IF(M!$B$21=5,M!D10,IF(N!$B$21=5,N!D10,IF(O!$B$21=5,O!D10,"")))))))))))))))</f>
        <v/>
      </c>
      <c r="E12" s="69"/>
      <c r="F12" s="8" t="str">
        <f>IF(A!$B$21=5,A!$D$19,IF(B!$B$21=5,B!$D$19,IF('C'!$B$21=5,'C'!$D$19,IF(D!$B$21=5,D!$D$19,IF(E!$B$21=5,E!$D$19,IF(F!$B$21=5,F!$D$19,IF(G!$B$21=5,G!$D$19,IF(H!$B$21=5,H!$D$19,IF(I!$B$21=5,I!$D$19,IF(K!$B$21=5,K!$D$19,IF(J!$B$21=5,J!$D$19,IF(L!$B$21=5,L!$D$19,IF(M!$B$21=5,M!$D$19,IF(N!$B$21=5,N!$D$19,IF(O!$B$21=5,O!$D$19,"")))))))))))))))</f>
        <v/>
      </c>
      <c r="G12" s="17" t="str">
        <f t="shared" si="1"/>
        <v/>
      </c>
      <c r="H12" s="14" t="str">
        <f t="shared" si="0"/>
        <v/>
      </c>
      <c r="I12" s="14" t="str">
        <f t="shared" si="2"/>
        <v>X</v>
      </c>
      <c r="J12" s="15" t="str">
        <f t="shared" si="3"/>
        <v/>
      </c>
      <c r="K12" s="14">
        <v>5</v>
      </c>
      <c r="R12" s="35" t="str">
        <f>IF(A!$B$21=5,A!$B$22,IF(B!$B$21=5,B!$B$22,IF('C'!$B$21=5,'C'!$B$22,IF(D!$B$21=5,D!$B$22,IF(E!$B$21=5,E!$B$22,IF(F!$B$21=5,F!$B$22,IF(G!$B$21=5,G!$B$22,IF(H!$B$21=5,H!$B$22,IF(I!$B$21=5,I!$B$22,IF(K!$B$21=5,K!$B$22,IF(J!$B$21=5,J!$B$22,IF(L!$B$21=5,L!$B$22,IF(M!$B$21=5,M!$B$22,IF(N!$B$21=5,N!$B$22,IF(O!$B$21=5,O!$B$22,"")))))))))))))))</f>
        <v/>
      </c>
    </row>
    <row r="13" spans="1:18" ht="20.100000000000001" customHeight="1" x14ac:dyDescent="0.25">
      <c r="A13" s="8" t="str">
        <f>IF(A!$B$21=6,A!A4,IF(B!$B$21=6,B!A4,IF('C'!$B$21=6,'C'!A4,IF(D!$B$21=6,D!A4,IF(E!$B$21=6,E!A4,IF(F!$B$21=6,F!A4,IF(G!$B$21=6,G!A4,IF(H!$B$21=6,H!A4,IF(I!$B$21=6,I!A4,IF(K!$B$21=6,K!A4,IF(J!$B$21=6,J!A4,IF(L!$B$21=6,L!A4,IF(M!$B$21=6,M!A4,IF(N!$B$21=6,N!A4,IF(O!$B$21=6,O!A4,"")))))))))))))))</f>
        <v/>
      </c>
      <c r="B13" s="8" t="str">
        <f>IF(A!$B$21=6,A!D4,IF(B!$B$21=6,B!D4,IF('C'!$B$21=6,'C'!D4,IF(D!$B$21=6,D!D4,IF(E!$B$21=6,E!D4,IF(F!$B$21=6,F!D4,IF(G!$B$21=6,G!D4,IF(H!$B$21=6,H!D4,IF(I!$B$21=6,I!D4,IF(K!$B$21=6,K!D4,IF(J!$B$21=6,J!D4,IF(L!$B$21=6,L!D4,IF(M!$B$21=6,M!D4,IF(N!$B$21=6,M!D4,IF(O!$B$21=6,M!D4,"")))))))))))))))</f>
        <v/>
      </c>
      <c r="C13" s="8" t="str">
        <f>IF(A!$B$21=6,A!D8,IF(B!$B$21=6,B!D8,IF('C'!$B$21=6,'C'!D8,IF(D!$B$21=6,D!D8,IF(E!$B$21=6,E!D8,IF(F!$B$21=6,F!D8,IF(G!$B$21=6,G!D8,IF(H!$B$21=6,H!D8,IF(I!$B$21=6,I!D8,IF(K!$B$21=6,K!D8,IF(J!$B$21=6,J!D8,IF(L!$B$21=6,L!D8,IF(M!$B$21=6,M!D8,IF(N!$B$21=6,M!D8,IF(O!$B$21=6,O!D8,"")))))))))))))))</f>
        <v/>
      </c>
      <c r="D13" s="68" t="str">
        <f>IF(A!$B$21=6,A!D10,IF(B!$B$21=6,B!D10,IF('C'!$B$21=6,'C'!D10,IF(D!$B$21=6,D!D10,IF(E!$B$21=6,E!D10,IF(F!$B$21=6,F!D10,IF(G!$B$21=6,G!D10,IF(H!$B$21=6,H!D10,IF(I!$B$21=6,I!D10,IF(K!$B$21=6,K!D10,IF(J!$B$21=6,J!D10,IF(L!$B$21=6,L!D10,IF(M!$B$21=6,M!D10,IF(N!$B$21=6,N!D10,IF(O!$B$21=6,O!D10,"")))))))))))))))</f>
        <v/>
      </c>
      <c r="E13" s="69"/>
      <c r="F13" s="8" t="str">
        <f>IF(A!$B$21=6,A!$D$19,IF(B!$B$21=6,B!$D$19,IF('C'!$B$21=6,'C'!$D$19,IF(D!$B$21=6,D!$D$19,IF(E!$B$21=6,E!$D$19,IF(F!$B$21=6,F!$D$19,IF(G!$B$21=6,G!$D$19,IF(H!$B$21=6,H!$D$19,IF(I!$B$21=6,I!$D$19,IF(K!$B$21=6,K!$D$19,IF(J!$B$21=6,J!$D$19,IF(L!$B$21=6,L!$D$19,IF(M!$B$21=6,M!$D$19,IF(N!$B$21=6,N!$D$19,IF(O!$B$21=6,O!$D$19,"")))))))))))))))</f>
        <v/>
      </c>
      <c r="G13" s="17" t="str">
        <f t="shared" si="1"/>
        <v/>
      </c>
      <c r="H13" s="14" t="str">
        <f t="shared" si="0"/>
        <v/>
      </c>
      <c r="I13" s="14" t="str">
        <f t="shared" si="2"/>
        <v>X</v>
      </c>
      <c r="J13" s="15" t="str">
        <f t="shared" si="3"/>
        <v/>
      </c>
      <c r="K13" s="14">
        <v>6</v>
      </c>
      <c r="R13" s="35" t="str">
        <f>IF(A!$B$21=6,A!$B$22,IF(B!$B$21=6,B!$B$22,IF('C'!$B$21=6,'C'!$B$22,IF(D!$B$21=6,D!$B$22,IF(E!$B$21=6,E!$B$22,IF(F!$B$21=6,F!$B$22,IF(G!$B$21=6,G!$B$22,IF(H!$B$21=6,H!$B$22,IF(I!$B$21=6,I!$B$22,IF(K!$B$21=6,K!$B$22,IF(J!$B$21=6,J!$B$22,IF(L!$B$21=6,L!$B$22,IF(M!$B$21=6,M!$B$22,IF(N!$B$21=6,N!$B$22,IF(O!$B$21=6,O!$B$22,"")))))))))))))))</f>
        <v/>
      </c>
    </row>
    <row r="14" spans="1:18" ht="20.100000000000001" customHeight="1" x14ac:dyDescent="0.25">
      <c r="A14" s="8" t="str">
        <f>IF(A!$B$21=7,A!A4,IF(B!$B$21=7,B!A4,IF('C'!$B$21=7,'C'!A4,IF(D!$B$21=7,D!A4,IF(E!$B$21=7,E!A4,IF(F!$B$21=7,F!A4,IF(G!$B$21=7,G!A4,IF(H!$B$21=7,H!A4,IF(I!$B$21=7,I!A4,IF(K!$B$21=7,K!A4,IF(J!$B$21=7,J!A4,IF(L!$B$21=7,L!A4,IF(M!$B$21=7,M!A4,IF(N!$B$21=7,N!A4,IF(O!$B$21=7,O!A4,"")))))))))))))))</f>
        <v/>
      </c>
      <c r="B14" s="8" t="str">
        <f>IF(A!$B$21=7,A!D4,IF(B!$B$21=7,B!D4,IF('C'!$B$21=7,'C'!D4,IF(D!$B$21=7,D!D4,IF(E!$B$21=7,E!D4,IF(F!$B$21=7,F!D4,IF(G!$B$21=7,G!D4,IF(H!$B$21=7,H!D4,IF(I!$B$21=7,I!D4,IF(K!$B$21=7,K!D4,IF(J!$B$21=7,J!D4,IF(L!$B$21=7,L!D4,IF(M!$B$21=7,M!D4,IF(N!$B$21=7,N!D4,IF(O!$B$21=7,O!D4,"")))))))))))))))</f>
        <v/>
      </c>
      <c r="C14" s="8" t="str">
        <f>IF(A!$B$21=7,A!D8,IF(B!$B$21=7,B!D8,IF('C'!$B$21=7,'C'!D8,IF(D!$B$21=7,D!D8,IF(E!$B$21=7,E!D8,IF(F!$B$21=7,F!D8,IF(G!$B$21=7,G!D8,IF(H!$B$21=7,H!D8,IF(I!$B$21=7,I!D8,IF(K!$B$21=7,K!D8,IF(J!$B$21=7,J!D8,IF(L!$B$21=7,L!D8,IF(M!$B$21=7,M!D8,IF(N!$B$21=7,N!D8,IF(O!$B$21=7,O!D8,"")))))))))))))))</f>
        <v/>
      </c>
      <c r="D14" s="68" t="str">
        <f>IF(A!$B$21=7,A!D10,IF(B!$B$21=7,B!D10,IF('C'!$B$21=7,'C'!D10,IF(D!$B$21=7,D!D10,IF(E!$B$21=7,E!D10,IF(F!$B$21=7,F!D10,IF(G!$B$21=7,G!D10,IF(H!$B$21=7,H!D10,IF(I!$B$21=7,I!D10,IF(K!$B$21=7,K!D10,IF(J!$B$21=7,J!D10,IF(L!$B$21=7,L!D10,IF(M!$B$21=7,M!D10,IF(N!$B$21=7,N!D10,IF(O!$B$21=7,O!D10,"")))))))))))))))</f>
        <v/>
      </c>
      <c r="E14" s="69"/>
      <c r="F14" s="8" t="str">
        <f>IF(A!$B$21=7,A!$D$19,IF(B!$B$21=7,B!$D$19,IF('C'!$B$21=7,'C'!$D$19,IF(D!$B$21=7,D!$D$19,IF(E!$B$21=7,E!$D$19,IF(F!$B$21=7,F!$D$19,IF(G!$B$21=7,G!$D$19,IF(H!$B$21=7,H!$D$19,IF(I!$B$21=7,I!$D$19,IF(K!$B$21=7,K!$D$19,IF(J!$B$21=7,J!$D$19,IF(L!$B$21=7,L!$D$19,IF(M!$B$21=7,M!$D$19,IF(N!$B$21=7,N!$D$19,IF(O!$B$21=7,O!$D$19,"")))))))))))))))</f>
        <v/>
      </c>
      <c r="G14" s="17" t="str">
        <f t="shared" si="1"/>
        <v/>
      </c>
      <c r="H14" s="14" t="str">
        <f t="shared" si="0"/>
        <v/>
      </c>
      <c r="I14" s="14" t="str">
        <f>IF(F14&gt;=160,"X",IF(F14,"",""))</f>
        <v>X</v>
      </c>
      <c r="J14" s="15" t="str">
        <f t="shared" si="3"/>
        <v/>
      </c>
      <c r="K14" s="14">
        <v>7</v>
      </c>
      <c r="R14" s="35" t="str">
        <f>IF(A!$B$21=7,A!$B$22,IF(B!$B$21=7,B!$B$22,IF('C'!$B$21=7,'C'!$B$22,IF(D!$B$21=7,D!$B$22,IF(E!$B$21=7,E!$B$22,IF(F!$B$21=7,F!$B$22,IF(G!$B$21=7,G!$B$22,IF(H!$B$21=7,H!$B$22,IF(I!$B$21=7,I!$B$22,IF(K!$B$21=7,K!$B$22,IF(J!$B$21=7,J!$B$22,IF(L!$B$21=7,L!$B$22,IF(M!$B$21=7,M!$B$22,IF(N!$B$21=7,N!$B$22,IF(O!$B$21=7,O!$B$22,"")))))))))))))))</f>
        <v/>
      </c>
    </row>
    <row r="15" spans="1:18" ht="20.100000000000001" customHeight="1" x14ac:dyDescent="0.25">
      <c r="A15" s="8" t="str">
        <f>IF(A!$B$21=8,A!A4,IF(B!$B$21=8,B!A4,IF('C'!$B$21=8,'C'!A4,IF(D!$B$21=8,D!A4,IF(E!$B$21=8,E!A4,IF(F!$B$21=8,F!A4,IF(G!$B$21=8,G!A4,IF(H!$B$21=8,H!A4,IF(I!$B$21=8,I!A4,IF(K!$B$21=8,K!A4,IF(J!$B$21=8,J!A4,IF(L!$B$21=8,L!A4,IF(M!$B$21=8,M!A4,IF(N!$B$21=8,N!A4,IF(O!$B$21=8,O!A4,"")))))))))))))))</f>
        <v/>
      </c>
      <c r="B15" s="8" t="str">
        <f>IF(A!$B$21=8,A!D4,IF(B!$B$21=8,B!D4,IF('C'!$B$21=8,'C'!D4,IF(D!$B$21=8,D!D4,IF(E!$B$21=8,E!D4,IF(F!$B$21=8,F!D4,IF(G!$B$21=8,G!D4,IF(H!$B$21=8,H!D4,IF(I!$B$21=8,I!D4,IF(K!$B$21=8,K!D4,IF(J!$B$21=8,J!D4,IF(L!$B$21=8,L!D4,IF(M!$B$21=8,M!D4,IF(N!$B$21=8,N!D4,IF(O!$B$21=8,O!D4,"")))))))))))))))</f>
        <v/>
      </c>
      <c r="C15" s="8" t="str">
        <f>IF(A!$B$21=8,A!D8,IF(B!$B$21=8,B!D8,IF('C'!$B$21=8,'C'!D8,IF(D!$B$21=9,D!D8,IF(E!$B$21=8,E!D8,IF(F!$B$21=8,F!D8,IF(G!$B$21=8,G!D8,IF(H!$B$21=8,H!D8,IF(I!$B$21=8,I!D8,IF(K!$B$21=8,K!D8,IF(J!$B$21=8,J!D8,IF(L!$B$21=8,L!D8,IF(M!$B$21=8,M!D8,IF(N!$B$21=8,M!D8,IF(O!$B$21=8,O!D8,"")))))))))))))))</f>
        <v/>
      </c>
      <c r="D15" s="68" t="str">
        <f>IF(A!$B$21=8,A!D10,IF(B!$B$21=8,B!D10,IF('C'!$B$21=8,'C'!D10,IF(D!$B$21=8,D!D10,IF(E!$B$21=8,E!D10,IF(F!$B$21=8,F!D10,IF(G!$B$21=8,G!D10,IF(H!$B$21=8,H!D10,IF(I!$B$21=8,I!D10,IF(K!$B$21=8,K!D10,IF(J!$B$21=8,J!D10,IF(L!$B$21=8,L!D10,IF(M!$B$21=8,M!D10,IF(N!B231=8,N!D10,IF(O!$B$21=8,O!D10,"")))))))))))))))</f>
        <v/>
      </c>
      <c r="E15" s="69"/>
      <c r="F15" s="8" t="str">
        <f>IF(A!$B$21=8,A!$D$19,IF(B!$B$21=8,B!$D$19,IF('C'!$B$21=8,'C'!$D$19,IF(D!$B$21=8,D!$D$19,IF(E!$B$21=8,E!$D$19,IF(F!$B$21=8,F!$D$19,IF(G!$B$21=8,G!$D$19,IF(H!$B$21=8,H!$D$19,IF(I!$B$21=8,I!$D$19,IF(K!$B$21=8,K!$D$19,IF(J!$B$21=8,J!$D$19,IF(L!$B$21=8,L!$D$19,IF(M!$B$21=8,M!$D$19,IF(N!$B$21=8,N!$D$19,IF(O!$B$21=8,O!$D$19,"")))))))))))))))</f>
        <v/>
      </c>
      <c r="G15" s="17" t="str">
        <f t="shared" si="1"/>
        <v/>
      </c>
      <c r="H15" s="14" t="str">
        <f t="shared" si="0"/>
        <v/>
      </c>
      <c r="I15" s="14" t="str">
        <f t="shared" ref="I15:I22" si="4">IF(F15&gt;=160,"X",IF(F15,"",""))</f>
        <v>X</v>
      </c>
      <c r="J15" s="15" t="str">
        <f t="shared" si="3"/>
        <v/>
      </c>
      <c r="K15" s="14">
        <v>8</v>
      </c>
      <c r="R15" s="35" t="str">
        <f>IF(A!$B$21=8,A!$B$22,IF(B!$B$21=8,B!$B$22,IF('C'!$B$21=8,'C'!$B$22,IF(D!$B$21=8,D!$B$22,IF(E!$B$21=8,E!$B$22,IF(F!$B$21=8,F!$B$22,IF(G!$B$21=8,G!$B$22,IF(H!$B$21=8,H!$B$22,IF(I!$B$21=8,I!$B$22,IF(K!$B$21=8,K!$B$22,IF(J!$B$21=8,J!$B$22,IF(L!$B$21=8,L!$B$22,IF(M!$B$21=8,M!$B$22,IF(N!$B$21=8,N!$B$22,IF(O!$B$21=8,O!$B$22,"")))))))))))))))</f>
        <v/>
      </c>
    </row>
    <row r="16" spans="1:18" ht="20.100000000000001" customHeight="1" x14ac:dyDescent="0.25">
      <c r="A16" s="8" t="str">
        <f>IF(A!$B$21=9,A!A4,IF(B!$B$21=9,B!A4,IF('C'!$B$21=9,'C'!A4,IF(D!$B$21=9,D!A4,IF(E!$B$21=9,E!A4,IF(F!$B$21=9,F!A4,IF(G!$B$21=9,G!A4,IF(H!$B$21=9,H!A4,IF(I!$B$21=9,I!A4,IF(K!$B$21=9,K!A4,IF(J!$B$21=9,J!A4,IF(L!$B$21=9,L!A4,IF(M!$B$21=9,M!A4,IF(N!$B$21=9,N!A4,IF(O!$B$21=9,O!A4,"")))))))))))))))</f>
        <v/>
      </c>
      <c r="B16" s="8" t="str">
        <f>IF(A!$B$21=9,A!D4,IF(B!$B$21=9,B!D4,IF('C'!$B$21=9,'C'!D4,IF(D!$B$21=9,D!D4,IF(E!$B$21=9,E!D4,IF(F!$B$21=9,F!D4,IF(G!$B$21=9,G!D4,IF(H!$B$21=9,H!D4,IF(I!$B$21=9,I!D4,IF(K!$B$21=9,K!D4,IF(J!$B$21=9,J!D4,IF(L!$B$21=9,L!D4,IF(M!$B$21=9,M!D4,IF(N!$B$21=9,N!D4,IF(O!$B$21=9,N!D4,"")))))))))))))))</f>
        <v/>
      </c>
      <c r="C16" s="8" t="str">
        <f>IF(A!$B$21=9,A!D8,IF(B!$B$21=9,B!D8,IF('C'!$B$21=9,'C'!D8,IF(D!$B$21=9,D!D8,IF(E!$B$21=9,E!D8,IF(F!$B$21=9,F!D8,IF(G!$B$21=9,G!D8,IF(H!$B$21=9,H!D8,IF(I!$B$21=9,I!D8,IF(K!$B$21=9,K!D8,IF(J!$B$21=9,J!D8,IF(L!$B$21=9,L!D8,IF(M!$B$21=9,M!D8,IF(N!$B$21=9,N!D8,IF(O!$B$21=9,O!D8,"")))))))))))))))</f>
        <v/>
      </c>
      <c r="D16" s="68" t="str">
        <f>IF(A!$B$21=9,A!D10,IF(B!$B$21=9,B!D10,IF('C'!$B$21=9,'C'!D10,IF(D!$B$21=9,D!D10,IF(E!$B$21=9,E!D10,IF(F!$B$21=9,F!D10,IF(G!$B$21=9,G!D10,IF(H!$B$21=9,H!D10,IF(I!$B$21=9,I!D10,IF(K!$B$21=9,K!D10,IF(J!$B$21=9,J!D10,IF(L!$B$21=9,L!D10,IF(M!$B$21=9,M!D10,IF(N!$B$21=9,N!D10,IF(O!$B$21=9,O!D10,"")))))))))))))))</f>
        <v/>
      </c>
      <c r="E16" s="69"/>
      <c r="F16" s="8" t="str">
        <f>IF(A!$B$21=9,A!$D$19,IF(B!$B$21=9,B!$D$19,IF('C'!$B$21=9,'C'!$D$19,IF(D!$B$21=9,D!$D$19,IF(E!$B$21=9,E!$D$19,IF(F!$B$21=9,F!$D$19,IF(G!$B$21=9,G!$D$19,IF(H!$B$21=9,H!$D$19,IF(I!$B$21=9,I!$D$19,IF(K!$B$21=9,K!$D$19,IF(J!$B$21=9,J!$D$19,IF(L!$B$21=9,L!$D$19,IF(M!$B$21=9,M!$D$19,IF(N!$B$21=9,N!$D$19,IF(O!$B$21=9,O!$D$19,"")))))))))))))))</f>
        <v/>
      </c>
      <c r="G16" s="17" t="str">
        <f t="shared" si="1"/>
        <v/>
      </c>
      <c r="H16" s="14" t="str">
        <f t="shared" si="0"/>
        <v/>
      </c>
      <c r="I16" s="14" t="str">
        <f t="shared" si="4"/>
        <v>X</v>
      </c>
      <c r="J16" s="15" t="str">
        <f t="shared" si="3"/>
        <v/>
      </c>
      <c r="K16" s="14">
        <v>9</v>
      </c>
      <c r="R16" s="35" t="str">
        <f>IF(A!$B$21=9,A!$B$22,IF(B!$B$21=9,B!$B$22,IF('C'!$B$21=9,'C'!$B$22,IF(D!$B$21=9,D!$B$22,IF(E!$B$21=9,E!$B$22,IF(F!$B$21=9,F!$B$22,IF(G!$B$21=9,G!$B$22,IF(H!$B$21=9,H!$B$22,IF(I!$B$21=9,I!$B$22,IF(K!$B$21=9,K!$B$22,IF(J!$B$21=9,J!$B$22,IF(L!$B$21=9,L!$B$22,IF(M!$B$21=9,M!$B$22,IF(N!$B$21=9,N!$B$22,IF(O!$B$21=9,O!$B$22,"")))))))))))))))</f>
        <v/>
      </c>
    </row>
    <row r="17" spans="1:18" ht="20.100000000000001" customHeight="1" x14ac:dyDescent="0.25">
      <c r="A17" s="8" t="str">
        <f>IF(A!$B$21=10,A!A4,IF(B!$B$21=10,B!A4,IF('C'!$B$21=10,'C'!A4,IF(D!$B$21=10,D!A4,IF(E!$B$21=10,E!A4,IF(F!$B$21=10,F!A4,IF(G!$B$21=10,G!A4,IF(H!$B$21=10,H!A4,IF(I!$B$21=10,I!A4,IF(K!$B$21=10,K!A4,IF(J!$B$21=10,J!A4,IF(L!$B$21=10,L!A4,IF(M!$B$21=10,M!A4,IF(N!$B$21=10,N!A4,IF(O!$B$21=10,O!A4,"")))))))))))))))</f>
        <v/>
      </c>
      <c r="B17" s="8" t="str">
        <f>IF(A!$B$21=10,A!D4,IF(B!$B$21=10,B!D4,IF('C'!$B$21=10,'C'!D4,IF(D!$B$21=10,D!D4,IF(E!$B$21=10,E!D4,IF(F!$B$21=10,F!D4,IF(G!$B$21=10,G!D4,IF(H!$B$21=10,H!D4,IF(I!$B$21=10,I!D4,IF(K!$B$21=10,K!D4,IF(J!$B$21=10,J!D4,IF(L!$B$21=10,L!D4,IF(M!$B$21=10,M!D4,IF(N!$B$21=10,N!D4,IF(O!$B$21=10,O!D4,"")))))))))))))))</f>
        <v/>
      </c>
      <c r="C17" s="8" t="str">
        <f>IF(A!$B$21=10,A!D8,IF(B!$B$21=10,B!D8,IF('C'!$B$21=10,'C'!D8,IF(D!$B$21=10,D!D8,IF(E!$B$21=10,E!D8,IF(F!$B$21=10,F!D8,IF(G!$B$21=10,G!D8,IF(H!$B$21=10,H!D8,IF(I!$B$21=10,I!D8,IF(K!$B$21=10,K!D8,IF(J!$B$21=10,J!D8,IF(L!$B$21=10,L!D8,IF(M!$B$21=10,M!D8,IF(N!$B$21=10,N!D8,IF(O!$B$21=10,O!D8,"")))))))))))))))</f>
        <v/>
      </c>
      <c r="D17" s="68" t="str">
        <f>IF(A!$B$21=10,A!D10,IF(B!$B$21=10,B!D10,IF('C'!$B$21=10,'C'!D10,IF(D!$B$21=10,D!D10,IF(E!$B$21=10,E!D10,IF(F!$B$21=10,F!D10,IF(G!$B$21=10,G!D10,IF(H!$B$21=10,H!D10,IF(I!$B$21=10,I!D10,IF(K!$B$21=10,K!D10,IF(J!$B$21=10,J!D10,IF(L!$B$21=10,L!D10,IF(M!$B$21=10,M!D10,IF(N!$B$21=10,N!D10,IF(O!$B$21=10,O!D10,"")))))))))))))))</f>
        <v/>
      </c>
      <c r="E17" s="69"/>
      <c r="F17" s="8" t="str">
        <f>IF(A!$B$21=10,A!$D$19,IF(B!$B$21=10,B!$D$19,IF('C'!$B$21=10,'C'!$D$19,IF(D!$B$21=10,D!$D$19,IF(E!$B$21=10,E!$D$19,IF(F!$B$21=10,F!$D$19,IF(G!$B$21=10,G!$D$19,IF(H!$B$21=10,H!$D$19,IF(I!$B$21=10,I!$D$19,IF(K!$B$21=10,K!$D$19,IF(J!$B$21=10,J!$D$19,IF(L!$B$21=10,L!$D$19,IF(M!$B$21=10,M!$D$19,IF(N!$B$21=10,N!$D$19,IF(O!$B$21=10,O!$D$19,"")))))))))))))))</f>
        <v/>
      </c>
      <c r="G17" s="17" t="str">
        <f t="shared" si="1"/>
        <v/>
      </c>
      <c r="H17" s="14" t="str">
        <f t="shared" si="0"/>
        <v/>
      </c>
      <c r="I17" s="14" t="str">
        <f t="shared" si="4"/>
        <v>X</v>
      </c>
      <c r="J17" s="15" t="str">
        <f t="shared" si="3"/>
        <v/>
      </c>
      <c r="K17" s="14">
        <v>10</v>
      </c>
      <c r="R17" s="35" t="str">
        <f>IF(A!$B$21=10,A!$B$22,IF(B!$B$21=10,B!$B$22,IF('C'!$B$21=10,'C'!$B$22,IF(D!$B$21=10,D!$B$22,IF(E!$B$21=10,E!$B$22,IF(F!$B$21=10,F!$B$22,IF(G!$B$21=10,G!$B$22,IF(H!$B$21=10,H!$B$22,IF(I!$B$21=10,I!$B$22,IF(K!$B$21=10,K!$B$22,IF(J!$B$21=10,J!$B$22,IF(L!$B$21=10,L!$B$22,IF(M!$B$21=10,M!$B$22,IF(N!$B$21=10,N!$B$22,IF(O!$B$21=10,O!$B$22,"")))))))))))))))</f>
        <v/>
      </c>
    </row>
    <row r="18" spans="1:18" ht="20.100000000000001" customHeight="1" x14ac:dyDescent="0.25">
      <c r="A18" s="8" t="str">
        <f>IF(A!$B$21=11,A!A4,IF(B!$B$21=11,B!A4,IF('C'!$B$21=11,'C'!A4,IF(D!$B$21=11,D!A4,IF(E!$B$21=11,E!A4,IF(F!$B$21=11,F!A4,IF(G!$B$21=11,G!A4,IF(H!$B$21=11,H!A4,IF(I!$B$21=11,I!A4,IF(K!$B$21=11,K!A4,IF(J!$B$21=11,J!A4,IF(L!$B$21=11,L!A4,IF(M!$B$21=11,M!A4,IF(N!$B$21=11,N!A4,IF(O!$B$21=11,O!A4,"")))))))))))))))</f>
        <v/>
      </c>
      <c r="B18" s="8" t="str">
        <f>IF(A!$B$21=11,A!D4,IF(B!$B$21=11,B!D4,IF('C'!$B$21=11,'C'!D4,IF(D!$B$21=11,D!D4,IF(E!$B$21=11,E!D4,IF(F!$B$21=11,F!D4,IF(G!$B$21=11,G!D4,IF(H!$B$21=11,H!D4,IF(I!$B$21=11,I!D4,IF(K!$B$21=11,K!D4,IF(J!$B$21=11,J!D4,IF(L!$B$21=11,L!D4,IF(M!$B$21=11,M!D4,IF(N!$B$21=11,N!D4,IF(O!$B$21=11,O!D4,"")))))))))))))))</f>
        <v/>
      </c>
      <c r="C18" s="8" t="str">
        <f>IF(A!$B$21=11,A!D8,IF(B!$B$21=11,B!D8,IF('C'!$B$21=11,'C'!D8,IF(D!$B$21=11,D!D8,IF(E!$B$21=11,E!D8,IF(F!$B$21=11,F!D8,IF(G!$B$21=11,G!D8,IF(H!$B$21=11,H!D8,IF(I!$B$21=11,I!D8,IF(K!$B$21=11,K!D8,IF(J!$B$21=11,J!D8,IF(L!$B$21=11,L!D8,IF(M!$B$21=11,M!D8,IF(N!$B$21=11,N!D8,IF(O!$B$21=11,O!D8,"")))))))))))))))</f>
        <v/>
      </c>
      <c r="D18" s="68" t="str">
        <f>IF(A!$B$21=11,A!D10,IF(B!$B$21=11,B!D10,IF('C'!$B$21=11,'C'!D10,IF(D!$B$21=11,D!D10,IF(E!$B$21=11,E!D10,IF(F!$B$21=11,F!D10,IF(G!$B$21=11,G!D10,IF(H!$B$21=11,H!D10,IF(I!$B$21=11,I!D10,IF(K!$B$21=11,K!D10,IF(J!$B$21=11,J!D10,IF(L!$B$21=11,L!D10,IF(M!$B$21=11,M!D10,IF(N!$B$21=11,N!D10,IF(O!$B$21=11,O!D10,"")))))))))))))))</f>
        <v/>
      </c>
      <c r="E18" s="69"/>
      <c r="F18" s="8" t="str">
        <f>IF(A!$B$21=11,A!$D$19,IF(B!$B$21=11,B!$D$19,IF('C'!$B$21=11,'C'!$D$19,IF(D!$B$21=11,D!$D$19,IF(E!$B$21=11,E!$D$19,IF(F!$B$21=11,F!$D$19,IF(G!$B$21=11,G!$D$19,IF(H!$B$21=11,H!$D$19,IF(I!$B$21=11,I!$D$19,IF(K!$B$21=11,K!$D$19,IF(J!$B$21=11,J!$D$19,IF(L!$B$21=11,L!$D$19,IF(M!$B$21=11,M!$D$19,IF(N!$B$21=11,N!$D$19,IF(O!$B$21=11,O!$D$19,"")))))))))))))))</f>
        <v/>
      </c>
      <c r="G18" s="17" t="str">
        <f t="shared" si="1"/>
        <v/>
      </c>
      <c r="H18" s="14" t="str">
        <f t="shared" si="0"/>
        <v/>
      </c>
      <c r="I18" s="14" t="str">
        <f t="shared" si="4"/>
        <v>X</v>
      </c>
      <c r="J18" s="15" t="str">
        <f t="shared" si="3"/>
        <v/>
      </c>
      <c r="K18" s="14">
        <v>11</v>
      </c>
      <c r="R18" s="35" t="str">
        <f>IF(A!$B$21=11,A!$B$22,IF(B!$B$21=11,B!$B$22,IF('C'!$B$21=11,'C'!$B$22,IF(D!$B$21=11,D!$B$22,IF(E!$B$21=11,E!$B$22,IF(F!$B$21=11,F!$B$22,IF(G!$B$21=11,G!$B$22,IF(H!$B$21=11,H!$B$22,IF(I!$B$21=11,I!$B$22,IF(K!$B$21=11,K!$B$22,IF(J!$B$21=11,J!$B$22,IF(L!$B$21=11,L!$B$22,IF(M!$B$21=11,M!$B$22,IF(N!$B$21=11,N!$B$22,IF(O!$B$21=11,O!$B$22,"")))))))))))))))</f>
        <v/>
      </c>
    </row>
    <row r="19" spans="1:18" ht="20.100000000000001" customHeight="1" x14ac:dyDescent="0.25">
      <c r="A19" s="8" t="str">
        <f>IF(A!$B$21=12,A!A4,IF(B!$B$21=12,B!A4,IF('C'!$B$21=12,'C'!A4,IF(D!$B$21=12,D!A4,IF(E!$B$21=12,E!A4,IF(F!$B$21=12,F!A4,IF(G!$B$21=12,G!A4,IF(H!$B$21=12,H!A4,IF(I!$B$21=12,I!A4,IF(K!$B$21=12,K!A4,IF(J!$B$21=12,J!A5,IF(L!$B$21=12,L!A4,IF(M!$B$21=12,M!A4,IF(N!$B$21=12,N!A4,IF(O!$B$21=12,O!A4,"")))))))))))))))</f>
        <v/>
      </c>
      <c r="B19" s="8" t="str">
        <f>IF(A!$B$21=12,A!D4,IF(B!$B$21=12,B!D4,IF('C'!$B$21=12,'C'!D4,IF(D!$B$21=12,D!D4,IF(E!$B$21=12,E!D4,IF(F!$B$21=12,F!D4,IF(G!$B$21=12,G!D4,IF(H!$B$21=12,H!D4,IF(I!$B$21=12,I!D4,IF(K!$B$21=12,K!D4,IF(J!$B$21=12,J!D4,IF(L!$B$21=12,L!D4,IF(M!$B$21=12,M!D4,IF(N!$B$21=12,N!D4,IF(O!$B$21=12,O!D4,"")))))))))))))))</f>
        <v/>
      </c>
      <c r="C19" s="8" t="str">
        <f>IF(A!$B$21=12,A!D8,IF(B!$B$21=12,B!D8,IF('C'!$B$21=12,'C'!D8,IF(D!$B$21=12,D!D8,IF(E!$B$21=12,E!D8,IF(F!$B$21=12,F!D8,IF(G!$B$21=12,G!D8,IF(H!$B$21=12,H!D8,IF(I!$B$21=12,I!D8,IF(K!$B$21=12,K!D8,IF(J!$B$21=12,J!D8,IF(L!$B$21=12,L!D8,IF(M!$B$21=12,M!D8,IF(N!$B$21=12,N!D8,IF(O!$B$21=12,O!D8,"")))))))))))))))</f>
        <v/>
      </c>
      <c r="D19" s="68" t="str">
        <f>IF(A!$B$21=12,A!D10,IF(B!$B$21=12,B!D10,IF('C'!$B$21=12,'C'!D10,IF(D!$B$21=12,D!D10,IF(E!$B$21=12,E!D10,IF(F!$B$21=12,F!D10,IF(G!$B$21=12,G!D10,IF(H!$B$21=12,H!D10,IF(I!$B$21=12,I!D10,IF(K!$B$21=12,K!D10,IF(J!$B$21=12,J!D10,IF(L!$B$21=12,L!D10,IF(M!$B$21=12,M!D10,IF(N!$B$21=12,N!D10,IF(O!$B$21=12,O!D10,"")))))))))))))))</f>
        <v/>
      </c>
      <c r="E19" s="69"/>
      <c r="F19" s="8" t="str">
        <f>IF(A!$B$21=12,A!$D$19,IF(B!$B$21=12,B!$D$19,IF('C'!$B$21=12,'C'!$D$19,IF(D!$B$21=12,D!$D$19,IF(E!$B$21=12,E!$D$19,IF(F!$B$21=12,F!$D$19,IF(G!$B$21=12,G!$D$19,IF(H!$B$21=12,H!$D$19,IF(I!$B$21=12,I!$D$19,IF(K!$B$21=12,K!$D$19,IF(J!$B$21=12,J!$D$19,IF(L!$B$21=12,L!$D$19,IF(M!$B$21=12,M!$D$19,IF(N!$B$21=12,N!$D$19,IF(O!$B$21=12,O!$D$19,"")))))))))))))))</f>
        <v/>
      </c>
      <c r="G19" s="17" t="str">
        <f t="shared" si="1"/>
        <v/>
      </c>
      <c r="H19" s="14" t="str">
        <f t="shared" si="0"/>
        <v/>
      </c>
      <c r="I19" s="14" t="str">
        <f t="shared" si="4"/>
        <v>X</v>
      </c>
      <c r="J19" s="15" t="str">
        <f t="shared" si="3"/>
        <v/>
      </c>
      <c r="K19" s="14">
        <v>12</v>
      </c>
      <c r="R19" s="35" t="str">
        <f>IF(A!$B$21=12,A!$B$22,IF(B!$B$21=12,B!$B$22,IF('C'!$B$21=12,'C'!$B$22,IF(D!$B$21=12,D!$B$22,IF(E!$B$21=12,E!$B$22,IF(F!$B$21=12,F!$B$22,IF(G!$B$21=12,G!$B$22,IF(H!$B$21=12,H!$B$22,IF(I!$B$21=12,I!$B$22,IF(K!$B$21=12,K!$B$22,IF(J!$B$21=12,J!$B$22,IF(L!$B$21=12,L!$B$22,IF(M!$B$21=12,M!$B$22,IF(N!$B$21=12,N!$B$22,IF(O!$B$21=12,O!$B$22,"")))))))))))))))</f>
        <v/>
      </c>
    </row>
    <row r="20" spans="1:18" ht="20.100000000000001" customHeight="1" x14ac:dyDescent="0.25">
      <c r="A20" s="8" t="str">
        <f>IF(A!$B$21=13,A!A4,IF(B!$B$21=13,B!A4,IF('C'!$B$21=13,'C'!A4,IF(D!$B$21=13,D!A4,IF(E!$B$21=13,E!A4,IF(F!$B$21=13,F!A4,IF(G!$B$21=13,G!A4,IF(H!$B$21=13,H!A4,IF(I!$B$21=13,I!A4,IF(K!$B$21=13,K!A4,IF(J!$B$21=13,J!A4,IF(L!$B$21=13,L!A4,IF(M!$B$21=13,M!A4,IF(N!$B$21=13,N!A4,IF(O!$B$21=13,O!A4,"")))))))))))))))</f>
        <v/>
      </c>
      <c r="B20" s="8" t="str">
        <f>IF(A!$B$21=13,A!D4,IF(B!$B$21=13,B!D4,IF('C'!$B$21=13,'C'!D4,IF(D!$B$21=13,D!D4,IF(E!$B$21=13,E!D4,IF(F!$B$21=13,F!D4,IF(G!$B$21=13,G!D4,IF(H!$B$21=13,H!D4,IF(I!$B$21=13,I!D4,IF(K!$B$21=13,K!D4,IF(J!$B$21=13,J!D4,IF(L!$B$21=13,L!D4,IF(M!$B$21=13,M!D4,IF(N!$B$21=13,N!D4,IF(O!$B$21=13,O!D4,"")))))))))))))))</f>
        <v/>
      </c>
      <c r="C20" s="8" t="str">
        <f>IF(A!$B$21=13,A!D8,IF(B!$B$21=13,B!D8,IF('C'!$B$21=13,'C'!D8,IF(D!$B$21=13,D!D8,IF(E!$B$21=13,E!D8,IF(F!$B$21=13,F!D8,IF(G!$B$21=13,G!D8,IF(H!$B$21=13,H!D8,IF(I!$B$21=13,I!D8,IF(K!$B$21=13,K!D8,IF(J!$B$21=13,J!D8,IF(L!$B$21=13,L!D8,IF(M!$B$21=13,M!D8,IF(N!$B$21=13,N!D8,IF(O!$B$21=13,O!D8,"")))))))))))))))</f>
        <v/>
      </c>
      <c r="D20" s="68" t="str">
        <f>IF(A!$B$21=13,A!D10,IF(B!$B$21=13,B!D10,IF('C'!$B$21=13,'C'!D10,IF(D!$B$21=13,D!D10,IF(E!$B$21=13,E!D10,IF(F!$B$21=13,F!D10,IF(G!$B$21=13,G!D10,IF(H!$B$21=13,H!D10,IF(I!$B$21=13,I!D10,IF(K!$B$21=13,K!D10,IF(J!$B$21=13,J!D10,IF(L!$B$21=13,L!D10,IF(M!$B$21=13,M!D10,IF(N!$B$21=13,N!D10,IF(O!$B$21=13,O!D10,"")))))))))))))))</f>
        <v/>
      </c>
      <c r="E20" s="69"/>
      <c r="F20" s="8" t="str">
        <f>IF(A!$B$21=13,A!$D$19,IF(B!$B$21=13,B!$D$19,IF('C'!$B$21=13,'C'!$D$19,IF(D!$B$21=13,D!$D$19,IF(E!$B$21=13,E!$D$19,IF(F!$B$21=13,F!$D$19,IF(G!$B$21=13,G!$D$19,IF(H!$B$21=13,H!$D$19,IF(I!$B$21=13,I!$D$19,IF(K!$B$21=13,K!$D$19,IF(J!$B$21=13,J!$D$19,IF(L!$B$21=13,L!$D$19,IF(M!$B$21=13,M!$D$19,IF(N!$B$21=13,N!$D$19,IF(O!$B$21=13,O!$D$19,"")))))))))))))))</f>
        <v/>
      </c>
      <c r="G20" s="17" t="str">
        <f t="shared" si="1"/>
        <v/>
      </c>
      <c r="H20" s="14" t="str">
        <f t="shared" si="0"/>
        <v/>
      </c>
      <c r="I20" s="14" t="str">
        <f t="shared" si="4"/>
        <v>X</v>
      </c>
      <c r="J20" s="15" t="str">
        <f t="shared" si="3"/>
        <v/>
      </c>
      <c r="K20" s="14">
        <v>13</v>
      </c>
      <c r="R20" s="35" t="str">
        <f>IF(A!$B$21=13,A!$B$22,IF(B!$B$21=13,B!$B$22,IF('C'!$B$21=13,'C'!$B$22,IF(D!$B$21=13,D!$B$22,IF(E!$B$21=13,E!$B$22,IF(F!$B$21=13,F!$B$22,IF(G!$B$21=13,G!$B$22,IF(H!$B$21=13,H!$B$22,IF(I!$B$21=13,I!$B$22,IF(K!$B$21=13,K!$B$22,IF(J!$B$21=13,J!$B$22,IF(L!$B$21=13,L!$B$22,IF(M!$B$21=13,M!$B$22,IF(N!$B$21=13,N!$B$22,IF(O!$B$21=13,O!$B$22,"")))))))))))))))</f>
        <v/>
      </c>
    </row>
    <row r="21" spans="1:18" ht="20.100000000000001" customHeight="1" x14ac:dyDescent="0.25">
      <c r="A21" s="8" t="str">
        <f>IF(A!$B$21=14,A!A4,IF(B!$B$21=14,B!A4,IF('C'!$B$21=14,'C'!A4,IF(D!$B$21=14,D!A4,IF(E!$B$21=14,E!A4,IF(F!$B$21=14,F!A4,IF(G!$B$21=14,G!A4,IF(H!$B$21=14,H!A4,IF(I!$B$21=14,I!A4,IF(K!$B$21=14,K!A4,IF(J!$B$21=14,J!A4,IF(L!$B$21=14,L!A4,IF(M!$B$21=14,M!A4,IF(N!$B$21=14,N!A4,IF(O!$B$21=14,N!A4,"")))))))))))))))</f>
        <v/>
      </c>
      <c r="B21" s="8" t="str">
        <f>IF(A!$B$21=14,A!D4,IF(B!$B$21=14,B!D4,IF('C'!$B$21=14,'C'!D4,IF(D!$B$21=14,D!D4,IF(E!$B$21=14,E!D4,IF(F!$B$21=14,F!D4,IF(G!$B$21=14,G!D4,IF(H!$B$21=14,H!D4,IF(I!$B$21=14,I!D4,IF(K!$B$21=14,K!D4,IF(J!$B$21=14,J!D4,IF(L!$B$21=14,L!D4,IF(M!$B$21=14,M!D4,IF(N!$B$21=14,N!D4,IF(O!$B$21=14,O!D4,"")))))))))))))))</f>
        <v/>
      </c>
      <c r="C21" s="8" t="str">
        <f>IF(A!$B$21=14,A!D8,IF(B!$B$21=14,B!D8,IF('C'!$B$21=14,'C'!D8,IF(D!$B$21=14,D!D8,IF(E!$B$21=14,E!D8,IF(F!$B$21=14,F!D8,IF(G!$B$21=14,G!D8,IF(H!$B$21=14,H!D8,IF(I!$B$21=14,I!D8,IF(K!$B$21=14,K!D8,IF(J!$B$21=14,J!D8,IF(L!$B$21=14,L!D8,IF(M!$B$21=14,M!D8,IF(N!$B$21=14,N!D8,IF(O!$B$21=14,O!D8,"")))))))))))))))</f>
        <v/>
      </c>
      <c r="D21" s="68" t="str">
        <f>IF(A!$B$21=14,A!D10,IF(B!$B$21=14,B!D10,IF('C'!$B$21=14,'C'!D10,IF(D!$B$21=14,D!D10,IF(E!$B$21=14,E!D10,IF(F!$B$21=14,F!D10,IF(G!$B$21=14,G!D10,IF(H!$B$21=14,H!D10,IF(I!$B$21=14,I!D10,IF(K!$B$21=14,K!D10,IF(J!$B$21=14,J!D10,IF(L!$B$21=14,L!D10,IF(M!$B$21=14,M!D10,IF(N!$B$21=14,N!D10,IF(O!$B$21=14,O!D10,"")))))))))))))))</f>
        <v/>
      </c>
      <c r="E21" s="69"/>
      <c r="F21" s="8" t="str">
        <f>IF(A!$B$21=14,A!$D$19,IF(B!$B$21=14,B!$D$19,IF('C'!$B$21=14,'C'!$D$19,IF(D!$B$21=14,D!$D$19,IF(E!$B$21=14,E!$D$19,IF(F!$B$21=14,F!$D$19,IF(G!$B$21=14,G!$D$19,IF(H!$B$21=14,H!$D$19,IF(I!$B$21=14,I!$D$19,IF(K!$B$21=14,K!$D$19,IF(J!$B$21=14,J!$D$19,IF(L!$B$21=14,L!$D$19,IF(M!$B$21=14,M!$D$19,IF(N!$B$21=14,N!$D$19,IF(O!$B$21=14,O!$D$19,"")))))))))))))))</f>
        <v/>
      </c>
      <c r="G21" s="17" t="str">
        <f t="shared" si="1"/>
        <v/>
      </c>
      <c r="H21" s="14" t="str">
        <f t="shared" si="0"/>
        <v/>
      </c>
      <c r="I21" s="14" t="str">
        <f t="shared" si="4"/>
        <v>X</v>
      </c>
      <c r="J21" s="15" t="str">
        <f t="shared" si="3"/>
        <v/>
      </c>
      <c r="K21" s="14">
        <v>14</v>
      </c>
      <c r="R21" s="35" t="str">
        <f>IF(A!$B$21=14,A!$B$22,IF(B!$B$21=14,B!$B$22,IF('C'!$B$21=14,'C'!$B$22,IF(D!$B$21=14,D!$B$22,IF(E!$B$21=14,E!$B$22,IF(F!$B$21=14,F!$B$22,IF(G!$B$21=14,G!$B$22,IF(H!$B$21=14,H!$B$22,IF(I!$B$21=14,I!$B$22,IF(K!$B$21=14,K!$B$22,IF(J!$B$21=14,J!$B$22,IF(L!$B$21=14,L!$B$22,IF(M!$B$21=14,M!$B$22,IF(N!$B$21=14,N!$B$22,IF(O!$B$21=14,O!$B$22,"")))))))))))))))</f>
        <v/>
      </c>
    </row>
    <row r="22" spans="1:18" ht="20.100000000000001" customHeight="1" x14ac:dyDescent="0.25">
      <c r="A22" s="8" t="str">
        <f>IF(A!$B$21=15,A!A4,IF(B!$B$21=15,B!A4,IF('C'!$B$21=15,'C'!A4,IF(D!$B$21=15,D!A4,IF(E!$B$21=15,E!A4,IF(F!$B$21=15,F!A4,IF(G!$B$21=15,G!A4,IF(H!$B$21=15,H!A4,IF(I!$B$21=15,I!A4,IF(K!$B$21=15,K!A4,IF(J!$B$21=15,J!A4,IF(L!$B$21=15,L!A4,IF(M!$B$21=15,M!A4,IF(N!$B$21=15,N!A4,IF(O!$B$21=15,O!A4,"")))))))))))))))</f>
        <v/>
      </c>
      <c r="B22" s="8" t="str">
        <f>IF(A!$B$21=15,A!D4,IF(B!$B$21=15,B!D4,IF('C'!$B$21=15,'C'!D4,IF(D!$B$21=15,D!D4,IF(E!$B$21=15,E!D4,IF(F!$B$21=15,F!D4,IF(G!$B$21=15,G!D4,IF(H!$B$21=15,H!D4,IF(I!$B$21=15,I!D4,IF(K!$B$21=15,K!D4,IF(J!$B$21=15,J!D4,IF(L!$B$21=15,L!D4,IF(M!$B$21=15,M!D4,IF(N!$B$21=15,N!D4,IF(O!$B$21=15,O!D4,"")))))))))))))))</f>
        <v/>
      </c>
      <c r="C22" s="8" t="str">
        <f>IF(A!$B$21=15,A!D8,IF(B!$B$21=15,B!D8,IF('C'!$B$21=15,'C'!D8,IF(D!$B$21=15,D!D8,IF(E!$B$21=15,E!D8,IF(F!$B$21=15,F!D8,IF(G!$B$21=15,G!D8,IF(H!$B$21=15,H!D8,IF(I!$B$21=15,I!D8,IF(K!$B$21=15,K!D8,IF(J!$B$21=15,J!D8,IF(L!$B$21=15,L!D8,IF(M!$B$21=15,M!D8,IF(N!$B$21=15,N!D8,IF(O!$B$21=15,O!D8,"")))))))))))))))</f>
        <v/>
      </c>
      <c r="D22" s="68" t="str">
        <f>IF(A!$B$21=15,A!D10,IF(B!$B$21=15,B!D10,IF('C'!$B$21=15,'C'!D10,IF(D!$B$21=15,D!D10,IF(E!$B$21=15,E!D10,IF(F!$B$21=15,F!D10,IF(G!$B$21=15,G!D10,IF(H!$B$21=15,H!D10,IF(I!$B$21=15,I!D10,IF(K!$B$21=15,K!D10,IF(J!$B$21=15,J!D10,IF(L!$B$21=15,L!D10,IF(M!$B$21=15,M!D10,IF(N!$B$21=15,N!D10,IF(O!$B$21=15,O!D10,"")))))))))))))))</f>
        <v/>
      </c>
      <c r="E22" s="69"/>
      <c r="F22" s="8" t="str">
        <f>IF(A!$B$21=15,A!$D$19,IF(B!$B$21=15,B!$D$19,IF('C'!$B$21=15,'C'!$D$19,IF(D!$B$21=15,D!$D$19,IF(E!$B$21=15,E!$D$19,IF(F!$B$21=15,F!$D$19,IF(G!$B$21=15,G!$D$19,IF(H!$B$21=15,H!$D$19,IF(I!$B$21=15,I!$D$19,IF(K!$B$21=15,K!$D$19,IF(J!$B$21=15,J!$D$19,IF(L!$B$21=15,L!$D$19,IF(M!$B$21=15,M!$D$19,IF(N!$B$21=15,N!$D$19,IF(O!$B$21=15,O!$D$19,"")))))))))))))))</f>
        <v/>
      </c>
      <c r="G22" s="17" t="str">
        <f t="shared" si="1"/>
        <v/>
      </c>
      <c r="H22" s="14" t="str">
        <f t="shared" si="0"/>
        <v/>
      </c>
      <c r="I22" s="14" t="str">
        <f t="shared" si="4"/>
        <v>X</v>
      </c>
      <c r="J22" s="15" t="str">
        <f t="shared" si="3"/>
        <v/>
      </c>
      <c r="K22" s="14">
        <v>15</v>
      </c>
      <c r="R22" s="35" t="str">
        <f>IF(A!$B$21=15,A!$B$22,IF(B!$B$21=15,B!$B$22,IF('C'!$B$21=15,'C'!$B$22,IF(D!$B$21=15,D!$B$22,IF(E!$B$21=15,E!$B$22,IF(F!$B$21=15,F!$B$22,IF(G!$B$21=15,G!$B$22,IF(H!$B$21=15,H!$B$22,IF(I!$B$21=15,I!$B$22,IF(K!$B$21=15,K!$B$22,IF(J!$B$21=15,J!$B$22,IF(L!$B$21=15,L!$B$22,IF(M!$B$21=15,M!$B$22,IF(N!$B$21=15,N!$B$22,IF(O!$B$21=15,O!$B$22,"")))))))))))))))</f>
        <v/>
      </c>
    </row>
    <row r="23" spans="1:18" x14ac:dyDescent="0.25">
      <c r="A23" s="6"/>
      <c r="B23" s="6"/>
      <c r="C23" s="6"/>
      <c r="D23" s="21"/>
      <c r="E23" s="21" t="s">
        <v>32</v>
      </c>
      <c r="F23" s="57"/>
      <c r="G23" s="57"/>
      <c r="H23" s="57"/>
      <c r="I23" s="57"/>
      <c r="J23" s="57"/>
      <c r="K23" s="57"/>
      <c r="R23" s="35"/>
    </row>
    <row r="24" spans="1:18" ht="20.100000000000001" customHeight="1" x14ac:dyDescent="0.25">
      <c r="A24" s="6"/>
      <c r="B24" s="6"/>
      <c r="C24" s="6"/>
      <c r="D24" s="22" t="s">
        <v>31</v>
      </c>
      <c r="E24" s="31"/>
      <c r="F24" s="56"/>
      <c r="G24" s="56"/>
      <c r="H24" s="56"/>
      <c r="I24" s="56"/>
      <c r="J24" s="56"/>
      <c r="K24" s="56"/>
    </row>
    <row r="25" spans="1:18" ht="5.0999999999999996" customHeight="1" x14ac:dyDescent="0.25">
      <c r="A25" s="6"/>
      <c r="B25" s="6"/>
      <c r="C25" s="6"/>
      <c r="D25" s="21"/>
      <c r="E25" s="21"/>
      <c r="F25" s="21"/>
      <c r="G25" s="21"/>
      <c r="H25" s="23"/>
      <c r="I25" s="23"/>
      <c r="J25" s="23"/>
      <c r="K25" s="23"/>
    </row>
    <row r="26" spans="1:18" ht="20.100000000000001" customHeight="1" x14ac:dyDescent="0.25">
      <c r="A26" s="6"/>
      <c r="B26" s="6"/>
      <c r="C26" s="6"/>
      <c r="D26" s="22" t="s">
        <v>30</v>
      </c>
      <c r="E26" s="22">
        <f>A!A8</f>
        <v>0</v>
      </c>
      <c r="F26" s="56"/>
      <c r="G26" s="56"/>
      <c r="H26" s="56"/>
      <c r="I26" s="56"/>
      <c r="J26" s="56"/>
      <c r="K26" s="56"/>
    </row>
    <row r="27" spans="1:18" x14ac:dyDescent="0.25">
      <c r="A27" s="6"/>
      <c r="B27" s="6"/>
      <c r="C27" s="6"/>
      <c r="D27" s="6"/>
      <c r="E27" s="6"/>
      <c r="F27" s="6"/>
      <c r="G27" s="6"/>
      <c r="H27" s="5"/>
      <c r="I27" s="5"/>
      <c r="J27" s="5"/>
      <c r="K27" s="5"/>
    </row>
    <row r="28" spans="1:18" x14ac:dyDescent="0.25">
      <c r="A28" s="6"/>
      <c r="B28" s="6"/>
      <c r="C28" s="6"/>
      <c r="D28" s="6"/>
      <c r="E28" s="6"/>
      <c r="F28" s="6"/>
      <c r="G28" s="6"/>
      <c r="H28" s="5"/>
      <c r="I28" s="5"/>
      <c r="J28" s="5"/>
      <c r="K28" s="5"/>
    </row>
    <row r="29" spans="1:18" x14ac:dyDescent="0.25">
      <c r="A29" s="6"/>
      <c r="B29" s="6"/>
      <c r="C29" s="6"/>
      <c r="D29" s="6"/>
      <c r="E29" s="6"/>
      <c r="F29" s="6"/>
      <c r="G29" s="6"/>
      <c r="H29" s="5"/>
      <c r="I29" s="5"/>
      <c r="J29" s="5"/>
      <c r="K29" s="5"/>
    </row>
    <row r="30" spans="1:18" x14ac:dyDescent="0.25">
      <c r="A30" s="6"/>
      <c r="B30" s="6"/>
      <c r="C30" s="6"/>
      <c r="D30" s="6"/>
      <c r="E30" s="6"/>
      <c r="F30" s="6"/>
      <c r="G30" s="6"/>
      <c r="H30" s="5"/>
      <c r="I30" s="5"/>
      <c r="J30" s="5"/>
      <c r="K30" s="5"/>
    </row>
    <row r="31" spans="1:18" x14ac:dyDescent="0.25">
      <c r="A31" s="6"/>
      <c r="B31" s="6"/>
      <c r="C31" s="6"/>
      <c r="D31" s="6"/>
      <c r="E31" s="6"/>
      <c r="F31" s="6"/>
      <c r="G31" s="6"/>
      <c r="H31" s="5"/>
      <c r="I31" s="5"/>
      <c r="J31" s="5"/>
      <c r="K31" s="5"/>
    </row>
  </sheetData>
  <sheetProtection algorithmName="SHA-512" hashValue="Ph8qL+cIZFNg3n1/1/a5NP7ya6fmGW0PO/TwkaLp2t5RKi87RUWlWhs3V6GxKDycyigiFTg0XQOCaoxOOwyY5g==" saltValue="vDcYKZEot/zZWHssSxBaRA==" spinCount="100000" sheet="1" objects="1" scenarios="1"/>
  <mergeCells count="26">
    <mergeCell ref="D13:E13"/>
    <mergeCell ref="D22:E22"/>
    <mergeCell ref="D14:E14"/>
    <mergeCell ref="D15:E15"/>
    <mergeCell ref="D16:E16"/>
    <mergeCell ref="D17:E17"/>
    <mergeCell ref="D18:E18"/>
    <mergeCell ref="D19:E19"/>
    <mergeCell ref="D20:E20"/>
    <mergeCell ref="D21:E21"/>
    <mergeCell ref="G6:I6"/>
    <mergeCell ref="F24:K24"/>
    <mergeCell ref="F26:K26"/>
    <mergeCell ref="F23:K23"/>
    <mergeCell ref="B1:E1"/>
    <mergeCell ref="E3:K3"/>
    <mergeCell ref="E4:K4"/>
    <mergeCell ref="B4:D4"/>
    <mergeCell ref="B3:D3"/>
    <mergeCell ref="F1:K1"/>
    <mergeCell ref="D8:E8"/>
    <mergeCell ref="D7:E7"/>
    <mergeCell ref="D9:E9"/>
    <mergeCell ref="D10:E10"/>
    <mergeCell ref="D11:E11"/>
    <mergeCell ref="D12:E12"/>
  </mergeCells>
  <pageMargins left="0.23622047244094491" right="0.23622047244094491" top="0.74803149606299213" bottom="0.15748031496062992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1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43"/>
      <c r="B1" s="43"/>
      <c r="C1" s="43"/>
      <c r="D1" s="43"/>
      <c r="E1" s="43"/>
    </row>
    <row r="2" spans="1:5" ht="24.95" customHeight="1" x14ac:dyDescent="0.3">
      <c r="A2" s="44" t="s">
        <v>10</v>
      </c>
      <c r="B2" s="43"/>
      <c r="C2" s="43"/>
      <c r="D2" s="43"/>
      <c r="E2" s="43"/>
    </row>
    <row r="3" spans="1:5" ht="15" customHeight="1" x14ac:dyDescent="0.25">
      <c r="A3" s="49" t="s">
        <v>11</v>
      </c>
      <c r="B3" s="49"/>
      <c r="C3" s="49"/>
      <c r="D3" s="49" t="s">
        <v>18</v>
      </c>
      <c r="E3" s="49"/>
    </row>
    <row r="4" spans="1:5" ht="24.95" customHeight="1" x14ac:dyDescent="0.25">
      <c r="A4" s="39"/>
      <c r="B4" s="40"/>
      <c r="C4" s="40"/>
      <c r="D4" s="39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39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8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11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19"/>
    </row>
  </sheetData>
  <sheetProtection algorithmName="SHA-512" hashValue="ArUfw5Be2691jAeIl8XoKCutdS2KFebiZEDgW9Ew7n5Lla2fopVh19DImMcFZtaLQEZHsWPMmBRXs1V/zSbdYQ==" saltValue="RwmwVcIy7dgwsxjncr1N/w==" spinCount="100000" sheet="1" objects="1" scenarios="1"/>
  <mergeCells count="19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26:D26"/>
    <mergeCell ref="A8:C8"/>
    <mergeCell ref="D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35</v>
      </c>
      <c r="C26" s="38"/>
      <c r="D26" s="38"/>
      <c r="E26" s="19"/>
    </row>
  </sheetData>
  <sheetProtection algorithmName="SHA-512" hashValue="4MBJbtwlPRJZ50N+t+VW1W164Mh71KAbduDbEAmkXXFaEr6oy68oMHbm9Z5mgiCrRnK9JYLIWNxCq6J//VeUsg==" saltValue="rwAJ2yh1dNEegfQyNvuyPw==" spinCount="100000" sheet="1" objects="1" scenarios="1"/>
  <mergeCells count="19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26:D26"/>
    <mergeCell ref="A8:C8"/>
    <mergeCell ref="D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topLeftCell="A13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19"/>
    </row>
  </sheetData>
  <sheetProtection algorithmName="SHA-512" hashValue="7qymUmML3PYEH3O0F27gk1M6NnkO+guvLSXGmqFUOHV1GSbz8jmEiBJWhauGt8VE/3G74y/YAae8PmiQnue9lQ==" saltValue="ll2tTItIDOKHiRwr8m2f/w==" spinCount="100000" sheet="1" objects="1" scenarios="1"/>
  <mergeCells count="19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B26:D26"/>
    <mergeCell ref="A8:C8"/>
    <mergeCell ref="D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topLeftCell="A7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19"/>
    </row>
  </sheetData>
  <sheetProtection algorithmName="SHA-512" hashValue="G1YO3mTw3woMdHFN5QbGP6C8I6fHw5XJlmdFMbcF5/VZgQBs+Obo1xdDPfZiyAY4sDGmlNc6h0VHii8dyPKMrg==" saltValue="USfMUCRzz8b9Rrj7H4C2SQ==" spinCount="100000" sheet="1" objects="1" scenarios="1"/>
  <mergeCells count="19">
    <mergeCell ref="D6:E6"/>
    <mergeCell ref="A7:C7"/>
    <mergeCell ref="D7:E7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topLeftCell="A5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52">
        <f>A!A6</f>
        <v>0</v>
      </c>
      <c r="B6" s="52"/>
      <c r="C6" s="52"/>
      <c r="D6" s="52">
        <f>A!D6</f>
        <v>0</v>
      </c>
      <c r="E6" s="52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19"/>
    </row>
  </sheetData>
  <sheetProtection algorithmName="SHA-512" hashValue="9NqYK+Ptv/nPMIHmkogcwabq1gSHilG0UfF8iq9dXiQc0GJ9ct68jdE9MAyqTmAE2eKwqeCVVPqZ0W7lOonOeQ==" saltValue="fLNVssfnsjwd09UJlV3r5g==" spinCount="100000" sheet="1" objects="1" scenarios="1"/>
  <mergeCells count="19">
    <mergeCell ref="D6:E6"/>
    <mergeCell ref="A7:C7"/>
    <mergeCell ref="D7:E7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7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20"/>
    </row>
  </sheetData>
  <sheetProtection algorithmName="SHA-512" hashValue="fqfUqKBRfWlEmSqBK0+yexe6rYrB4uaN8YOMQ7dmauHcmca6Ids3DzOjUa8WBNd4a4lPobWX0r4Mk2QIbm0Bdw==" saltValue="FL3sEzrYjXwqiYklarHdbw==" spinCount="100000" sheet="1" objects="1" scenarios="1"/>
  <mergeCells count="19">
    <mergeCell ref="D6:E6"/>
    <mergeCell ref="A7:C7"/>
    <mergeCell ref="D7:E7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20"/>
    </row>
  </sheetData>
  <sheetProtection algorithmName="SHA-512" hashValue="iQcEvBGrTTExiIgEJsPnsHSGuIvT0mC//rlMPbRUl4RrOGQEVb2kjWnHRCxLj6RonlHaXbs12XeXGcz1w5/niA==" saltValue="GLbBwEruCFPbduXIUek0AQ==" spinCount="100000" sheet="1" objects="1" scenarios="1"/>
  <mergeCells count="19">
    <mergeCell ref="D6:E6"/>
    <mergeCell ref="A7:C7"/>
    <mergeCell ref="D7:E7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"/>
  <sheetViews>
    <sheetView topLeftCell="A10" zoomScaleNormal="100" workbookViewId="0">
      <selection activeCell="A22" sqref="A22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5">
      <c r="A1" s="50"/>
      <c r="B1" s="50"/>
      <c r="C1" s="50"/>
      <c r="D1" s="50"/>
      <c r="E1" s="50"/>
    </row>
    <row r="2" spans="1:5" ht="24.95" customHeight="1" x14ac:dyDescent="0.3">
      <c r="A2" s="51" t="s">
        <v>10</v>
      </c>
      <c r="B2" s="50"/>
      <c r="C2" s="50"/>
      <c r="D2" s="50"/>
      <c r="E2" s="50"/>
    </row>
    <row r="3" spans="1:5" ht="15" customHeight="1" x14ac:dyDescent="0.25">
      <c r="A3" s="45" t="s">
        <v>11</v>
      </c>
      <c r="B3" s="45"/>
      <c r="C3" s="45"/>
      <c r="D3" s="45" t="s">
        <v>18</v>
      </c>
      <c r="E3" s="45"/>
    </row>
    <row r="4" spans="1:5" ht="24.95" customHeight="1" x14ac:dyDescent="0.25">
      <c r="A4" s="40"/>
      <c r="B4" s="40"/>
      <c r="C4" s="40"/>
      <c r="D4" s="40"/>
      <c r="E4" s="40"/>
    </row>
    <row r="5" spans="1:5" ht="15" customHeight="1" x14ac:dyDescent="0.25">
      <c r="A5" s="45" t="s">
        <v>12</v>
      </c>
      <c r="B5" s="45"/>
      <c r="C5" s="45"/>
      <c r="D5" s="45" t="s">
        <v>13</v>
      </c>
      <c r="E5" s="45"/>
    </row>
    <row r="6" spans="1:5" ht="24.95" customHeight="1" x14ac:dyDescent="0.25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5">
      <c r="A7" s="45" t="s">
        <v>14</v>
      </c>
      <c r="B7" s="45"/>
      <c r="C7" s="45"/>
      <c r="D7" s="45" t="s">
        <v>15</v>
      </c>
      <c r="E7" s="45"/>
    </row>
    <row r="8" spans="1:5" ht="24.95" customHeight="1" x14ac:dyDescent="0.25">
      <c r="A8" s="47">
        <f>A!A8</f>
        <v>0</v>
      </c>
      <c r="B8" s="47"/>
      <c r="C8" s="47"/>
      <c r="D8" s="40"/>
      <c r="E8" s="40"/>
    </row>
    <row r="9" spans="1:5" ht="15" customHeight="1" x14ac:dyDescent="0.25">
      <c r="A9" s="46" t="s">
        <v>16</v>
      </c>
      <c r="B9" s="46"/>
      <c r="C9" s="46"/>
      <c r="D9" s="46" t="s">
        <v>37</v>
      </c>
      <c r="E9" s="46"/>
    </row>
    <row r="10" spans="1:5" ht="24.95" customHeight="1" x14ac:dyDescent="0.25">
      <c r="A10" s="40"/>
      <c r="B10" s="40"/>
      <c r="C10" s="40"/>
      <c r="D10" s="41"/>
      <c r="E10" s="41"/>
    </row>
    <row r="12" spans="1:5" ht="24.9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42</v>
      </c>
    </row>
    <row r="13" spans="1:5" ht="45" customHeight="1" x14ac:dyDescent="0.25">
      <c r="A13" s="4" t="s">
        <v>44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4" t="s">
        <v>4</v>
      </c>
      <c r="B14" s="4">
        <v>3</v>
      </c>
      <c r="C14" s="10"/>
      <c r="D14" s="4">
        <f t="shared" ref="D14:D18" si="0">B14*C14</f>
        <v>0</v>
      </c>
      <c r="E14" s="13"/>
    </row>
    <row r="15" spans="1:5" ht="45" customHeight="1" x14ac:dyDescent="0.25">
      <c r="A15" s="4" t="s">
        <v>5</v>
      </c>
      <c r="B15" s="4">
        <v>5</v>
      </c>
      <c r="C15" s="10"/>
      <c r="D15" s="4">
        <f t="shared" si="0"/>
        <v>0</v>
      </c>
      <c r="E15" s="13"/>
    </row>
    <row r="16" spans="1:5" ht="45" customHeight="1" x14ac:dyDescent="0.25">
      <c r="A16" s="4" t="s">
        <v>6</v>
      </c>
      <c r="B16" s="4">
        <v>4</v>
      </c>
      <c r="C16" s="10"/>
      <c r="D16" s="4">
        <f t="shared" si="0"/>
        <v>0</v>
      </c>
      <c r="E16" s="13"/>
    </row>
    <row r="17" spans="1:5" ht="45" customHeight="1" x14ac:dyDescent="0.25">
      <c r="A17" s="4" t="s">
        <v>7</v>
      </c>
      <c r="B17" s="4">
        <v>3</v>
      </c>
      <c r="C17" s="10"/>
      <c r="D17" s="4">
        <f t="shared" si="0"/>
        <v>0</v>
      </c>
      <c r="E17" s="13"/>
    </row>
    <row r="18" spans="1:5" ht="45" customHeight="1" x14ac:dyDescent="0.25">
      <c r="A18" s="4" t="s">
        <v>8</v>
      </c>
      <c r="B18" s="4">
        <v>3</v>
      </c>
      <c r="C18" s="10"/>
      <c r="D18" s="4">
        <f t="shared" si="0"/>
        <v>0</v>
      </c>
      <c r="E18" s="13"/>
    </row>
    <row r="19" spans="1:5" ht="24.95" customHeight="1" x14ac:dyDescent="0.25">
      <c r="A19" s="1" t="s">
        <v>9</v>
      </c>
      <c r="B19" s="2" t="s">
        <v>17</v>
      </c>
      <c r="C19" s="3"/>
      <c r="D19" s="1">
        <f>SUM(D13:D18)</f>
        <v>0</v>
      </c>
      <c r="E19" s="27" t="str">
        <f>IF(D19&lt;100,"IKKE GODKENDT",IF(D19&lt;160,"GODKENDT",IF(AND(D19&gt;159.5,B22=1),"OPRYKNINGSPOINT MED VEST","OPRYKKER")))</f>
        <v>IKKE GODKENDT</v>
      </c>
    </row>
    <row r="21" spans="1:5" ht="24.95" customHeight="1" x14ac:dyDescent="0.25">
      <c r="A21" s="25" t="s">
        <v>27</v>
      </c>
      <c r="B21" s="26"/>
    </row>
    <row r="22" spans="1:5" ht="23.1" customHeight="1" x14ac:dyDescent="0.25">
      <c r="A22" s="36" t="s">
        <v>45</v>
      </c>
      <c r="B22" s="26"/>
      <c r="E22" s="28" t="s">
        <v>40</v>
      </c>
    </row>
    <row r="23" spans="1:5" x14ac:dyDescent="0.25">
      <c r="E23" s="28" t="s">
        <v>41</v>
      </c>
    </row>
    <row r="24" spans="1:5" x14ac:dyDescent="0.25">
      <c r="E24" s="28" t="s">
        <v>47</v>
      </c>
    </row>
    <row r="25" spans="1:5" x14ac:dyDescent="0.25">
      <c r="E25" s="28" t="s">
        <v>39</v>
      </c>
    </row>
    <row r="26" spans="1:5" ht="24.95" customHeight="1" x14ac:dyDescent="0.25">
      <c r="B26" s="38" t="s">
        <v>36</v>
      </c>
      <c r="C26" s="38"/>
      <c r="D26" s="38"/>
      <c r="E26" s="24"/>
    </row>
  </sheetData>
  <sheetProtection algorithmName="SHA-512" hashValue="3yvOcUAiGJ7+qtHttm6tdog82CqvaYQmyccO9GBE23m8p2rfWU8LJ1lbO/+vKksl2IRzqvcjnXBs6DPF4H1Ikw==" saltValue="V9Xf9BMlwcVtmPE47YQGOA==" spinCount="100000" sheet="1" objects="1" scenarios="1"/>
  <mergeCells count="19">
    <mergeCell ref="A8:C8"/>
    <mergeCell ref="D8:E8"/>
    <mergeCell ref="A9:C9"/>
    <mergeCell ref="D9:E9"/>
    <mergeCell ref="A10:C10"/>
    <mergeCell ref="D10:E10"/>
    <mergeCell ref="B26:D26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</mergeCells>
  <pageMargins left="0.7" right="0.7" top="0.75" bottom="0.75" header="0.3" footer="0.3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Resultatliste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 Døssing</dc:creator>
  <cp:lastModifiedBy>Ole D'ssing</cp:lastModifiedBy>
  <cp:lastPrinted>2014-10-07T14:53:25Z</cp:lastPrinted>
  <dcterms:created xsi:type="dcterms:W3CDTF">2010-07-28T13:03:28Z</dcterms:created>
  <dcterms:modified xsi:type="dcterms:W3CDTF">2021-02-19T18:43:33Z</dcterms:modified>
</cp:coreProperties>
</file>